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PINKA\_ostatné\_tlacoznamiek\"/>
    </mc:Choice>
  </mc:AlternateContent>
  <workbookProtection workbookPassword="E912" lockStructure="1"/>
  <bookViews>
    <workbookView xWindow="0" yWindow="0" windowWidth="28800" windowHeight="12135" tabRatio="846"/>
  </bookViews>
  <sheets>
    <sheet name="objednávka stužky+doplnky" sheetId="2" r:id="rId1"/>
    <sheet name="vyuctovanie" sheetId="5" state="hidden" r:id="rId2"/>
    <sheet name="vyuctovanie (balik I.)" sheetId="18" state="hidden" r:id="rId3"/>
    <sheet name="vyuctovanie (baliky II.)" sheetId="20" state="hidden" r:id="rId4"/>
    <sheet name="vyuctovanie (baliky III.)" sheetId="19" state="hidden" r:id="rId5"/>
    <sheet name="Cenníky" sheetId="7" state="hidden" r:id="rId6"/>
  </sheets>
  <definedNames>
    <definedName name="_xlnm.Print_Area" localSheetId="0">'objednávka stužky+doplnky'!$A$1:$AO$91</definedName>
    <definedName name="_xlnm.Print_Area" localSheetId="1">vyuctovanie!$A$1:$N$63</definedName>
    <definedName name="_xlnm.Print_Area" localSheetId="2">'vyuctovanie (balik I.)'!$A$1:$N$63</definedName>
    <definedName name="_xlnm.Print_Area" localSheetId="3">'vyuctovanie (baliky II.)'!$A$1:$N$95</definedName>
    <definedName name="_xlnm.Print_Area" localSheetId="4">'vyuctovanie (baliky III.)'!$A$1:$N$116</definedName>
    <definedName name="Z_2345F08B_7CA1_40C3_B633_92462EA1EFD8_.wvu.PrintArea" localSheetId="0" hidden="1">'objednávka stužky+doplnky'!$A$2:$AL$102</definedName>
    <definedName name="Z_2345F08B_7CA1_40C3_B633_92462EA1EFD8_.wvu.PrintArea" localSheetId="1" hidden="1">vyuctovanie!$A$1:$H$63</definedName>
    <definedName name="Z_2345F08B_7CA1_40C3_B633_92462EA1EFD8_.wvu.PrintArea" localSheetId="2" hidden="1">'vyuctovanie (balik I.)'!$A$1:$H$63</definedName>
    <definedName name="Z_2345F08B_7CA1_40C3_B633_92462EA1EFD8_.wvu.PrintArea" localSheetId="3" hidden="1">'vyuctovanie (baliky II.)'!$A$1:$H$95</definedName>
    <definedName name="Z_2345F08B_7CA1_40C3_B633_92462EA1EFD8_.wvu.PrintArea" localSheetId="4" hidden="1">'vyuctovanie (baliky III.)'!$A$1:$H$116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6" i="19" l="1"/>
  <c r="G82" i="19"/>
  <c r="G83" i="19"/>
  <c r="G84" i="19"/>
  <c r="G85" i="19"/>
  <c r="G90" i="19"/>
  <c r="G89" i="19"/>
  <c r="G88" i="19"/>
  <c r="G87" i="19"/>
  <c r="G86" i="19"/>
  <c r="G75" i="19"/>
  <c r="G74" i="19"/>
  <c r="G73" i="19"/>
  <c r="G72" i="19"/>
  <c r="G71" i="19"/>
  <c r="G70" i="19"/>
  <c r="G69" i="19"/>
  <c r="U4" i="7"/>
  <c r="G62" i="19"/>
  <c r="G61" i="19"/>
  <c r="G60" i="19"/>
  <c r="G59" i="19"/>
  <c r="G58" i="19"/>
  <c r="G57" i="19"/>
  <c r="G56" i="19"/>
  <c r="G45" i="19"/>
  <c r="G46" i="19"/>
  <c r="G47" i="19"/>
  <c r="G48" i="19"/>
  <c r="G49" i="19"/>
  <c r="G44" i="19"/>
  <c r="F82" i="20"/>
  <c r="F83" i="20"/>
  <c r="G83" i="20" s="1"/>
  <c r="G79" i="20"/>
  <c r="D78" i="20"/>
  <c r="D77" i="20"/>
  <c r="I77" i="20" s="1"/>
  <c r="I65" i="20" s="1"/>
  <c r="F76" i="20"/>
  <c r="D76" i="20"/>
  <c r="G76" i="20" s="1"/>
  <c r="D72" i="20"/>
  <c r="G72" i="20" s="1"/>
  <c r="G61" i="20"/>
  <c r="G59" i="20"/>
  <c r="D54" i="20"/>
  <c r="G54" i="20" s="1"/>
  <c r="F38" i="20"/>
  <c r="D38" i="20"/>
  <c r="G38" i="20" s="1"/>
  <c r="D37" i="20"/>
  <c r="F36" i="20"/>
  <c r="D36" i="20"/>
  <c r="G36" i="20" s="1"/>
  <c r="D35" i="20"/>
  <c r="F34" i="20"/>
  <c r="D34" i="20"/>
  <c r="G34" i="20" s="1"/>
  <c r="D33" i="20"/>
  <c r="F32" i="20"/>
  <c r="D32" i="20"/>
  <c r="G32" i="20" s="1"/>
  <c r="D31" i="20"/>
  <c r="F30" i="20"/>
  <c r="D30" i="20"/>
  <c r="G30" i="20" s="1"/>
  <c r="D29" i="20"/>
  <c r="F28" i="20"/>
  <c r="D28" i="20"/>
  <c r="G28" i="20" s="1"/>
  <c r="F27" i="20"/>
  <c r="D27" i="20"/>
  <c r="H27" i="20" s="1"/>
  <c r="H21" i="20"/>
  <c r="F20" i="20"/>
  <c r="G20" i="20" s="1"/>
  <c r="F19" i="20"/>
  <c r="G19" i="20" s="1"/>
  <c r="F18" i="20"/>
  <c r="G18" i="20" s="1"/>
  <c r="F17" i="20"/>
  <c r="G17" i="20" s="1"/>
  <c r="F16" i="20"/>
  <c r="G16" i="20" s="1"/>
  <c r="E11" i="20"/>
  <c r="E10" i="20"/>
  <c r="E9" i="20"/>
  <c r="E8" i="20"/>
  <c r="E7" i="20"/>
  <c r="E6" i="20"/>
  <c r="G50" i="18"/>
  <c r="G50" i="5"/>
  <c r="G51" i="5"/>
  <c r="F104" i="19"/>
  <c r="G104" i="19" s="1"/>
  <c r="G100" i="19"/>
  <c r="D99" i="19"/>
  <c r="D98" i="19"/>
  <c r="I98" i="19" s="1"/>
  <c r="D97" i="19"/>
  <c r="D38" i="19"/>
  <c r="D37" i="19"/>
  <c r="D36" i="19"/>
  <c r="F36" i="19" s="1"/>
  <c r="D35" i="19"/>
  <c r="D34" i="19"/>
  <c r="D33" i="19"/>
  <c r="D32" i="19"/>
  <c r="F32" i="19" s="1"/>
  <c r="D31" i="19"/>
  <c r="D30" i="19"/>
  <c r="H21" i="19"/>
  <c r="F20" i="19"/>
  <c r="G20" i="19" s="1"/>
  <c r="F19" i="19"/>
  <c r="G19" i="19" s="1"/>
  <c r="F18" i="19"/>
  <c r="G18" i="19" s="1"/>
  <c r="F17" i="19"/>
  <c r="G17" i="19" s="1"/>
  <c r="F16" i="19"/>
  <c r="G16" i="19" s="1"/>
  <c r="E11" i="19"/>
  <c r="E10" i="19"/>
  <c r="E9" i="19"/>
  <c r="E8" i="19"/>
  <c r="E7" i="19"/>
  <c r="E6" i="19"/>
  <c r="F51" i="18"/>
  <c r="G51" i="18" s="1"/>
  <c r="G47" i="18"/>
  <c r="D46" i="18"/>
  <c r="D45" i="18"/>
  <c r="F44" i="18"/>
  <c r="D44" i="18"/>
  <c r="F38" i="18"/>
  <c r="D38" i="18"/>
  <c r="D37" i="18"/>
  <c r="D36" i="18"/>
  <c r="D35" i="18"/>
  <c r="D34" i="18"/>
  <c r="F34" i="18" s="1"/>
  <c r="D33" i="18"/>
  <c r="D32" i="18"/>
  <c r="D31" i="18"/>
  <c r="F30" i="18"/>
  <c r="D30" i="18"/>
  <c r="H21" i="18"/>
  <c r="F20" i="18"/>
  <c r="G20" i="18" s="1"/>
  <c r="F19" i="18"/>
  <c r="G19" i="18" s="1"/>
  <c r="F18" i="18"/>
  <c r="G18" i="18" s="1"/>
  <c r="F17" i="18"/>
  <c r="G17" i="18" s="1"/>
  <c r="F16" i="18"/>
  <c r="G16" i="18" s="1"/>
  <c r="E11" i="18"/>
  <c r="E10" i="18"/>
  <c r="E9" i="18"/>
  <c r="E8" i="18"/>
  <c r="E7" i="18"/>
  <c r="E6" i="18"/>
  <c r="D38" i="5"/>
  <c r="F38" i="5" s="1"/>
  <c r="D37" i="5"/>
  <c r="F37" i="5" s="1"/>
  <c r="D36" i="5"/>
  <c r="F36" i="5" s="1"/>
  <c r="D35" i="5"/>
  <c r="F35" i="5" s="1"/>
  <c r="D34" i="5"/>
  <c r="F34" i="5" s="1"/>
  <c r="D33" i="5"/>
  <c r="F33" i="5" s="1"/>
  <c r="D32" i="5"/>
  <c r="F32" i="5" s="1"/>
  <c r="D31" i="5"/>
  <c r="F31" i="5" s="1"/>
  <c r="D30" i="5"/>
  <c r="F30" i="5" s="1"/>
  <c r="F19" i="5"/>
  <c r="F17" i="5"/>
  <c r="F16" i="5"/>
  <c r="D46" i="5"/>
  <c r="F46" i="5" s="1"/>
  <c r="D44" i="5"/>
  <c r="F44" i="5" s="1"/>
  <c r="G58" i="20" l="1"/>
  <c r="G60" i="20"/>
  <c r="G62" i="20"/>
  <c r="G91" i="19"/>
  <c r="G93" i="19" s="1"/>
  <c r="G76" i="19"/>
  <c r="G78" i="19" s="1"/>
  <c r="G63" i="19"/>
  <c r="G65" i="19" s="1"/>
  <c r="G50" i="19"/>
  <c r="G52" i="19" s="1"/>
  <c r="G45" i="20"/>
  <c r="G23" i="20"/>
  <c r="G33" i="20"/>
  <c r="G27" i="20"/>
  <c r="F29" i="20"/>
  <c r="G29" i="20" s="1"/>
  <c r="F31" i="20"/>
  <c r="G31" i="20" s="1"/>
  <c r="F33" i="20"/>
  <c r="F35" i="20"/>
  <c r="G35" i="20" s="1"/>
  <c r="F37" i="20"/>
  <c r="G37" i="20" s="1"/>
  <c r="G44" i="20"/>
  <c r="G46" i="20"/>
  <c r="F77" i="20"/>
  <c r="G77" i="20" s="1"/>
  <c r="F78" i="20"/>
  <c r="H78" i="20" s="1"/>
  <c r="G30" i="18"/>
  <c r="F32" i="18"/>
  <c r="G32" i="18" s="1"/>
  <c r="G34" i="18"/>
  <c r="F36" i="18"/>
  <c r="G36" i="18" s="1"/>
  <c r="G38" i="18"/>
  <c r="G44" i="18"/>
  <c r="F30" i="19"/>
  <c r="G30" i="19" s="1"/>
  <c r="G32" i="19"/>
  <c r="F34" i="19"/>
  <c r="G34" i="19" s="1"/>
  <c r="G36" i="19"/>
  <c r="F38" i="19"/>
  <c r="G38" i="19" s="1"/>
  <c r="F97" i="19"/>
  <c r="G97" i="19" s="1"/>
  <c r="F103" i="19"/>
  <c r="G23" i="19"/>
  <c r="F31" i="19"/>
  <c r="G31" i="19" s="1"/>
  <c r="F33" i="19"/>
  <c r="G33" i="19" s="1"/>
  <c r="F35" i="19"/>
  <c r="G35" i="19" s="1"/>
  <c r="F37" i="19"/>
  <c r="G37" i="19" s="1"/>
  <c r="F98" i="19"/>
  <c r="G98" i="19" s="1"/>
  <c r="F99" i="19"/>
  <c r="G99" i="19" s="1"/>
  <c r="F50" i="18"/>
  <c r="H50" i="18" s="1"/>
  <c r="G23" i="18"/>
  <c r="F31" i="18"/>
  <c r="G31" i="18" s="1"/>
  <c r="F33" i="18"/>
  <c r="G33" i="18" s="1"/>
  <c r="F35" i="18"/>
  <c r="G35" i="18" s="1"/>
  <c r="F37" i="18"/>
  <c r="G37" i="18" s="1"/>
  <c r="F45" i="18"/>
  <c r="G45" i="18" s="1"/>
  <c r="I45" i="18"/>
  <c r="F46" i="18"/>
  <c r="G46" i="18" s="1"/>
  <c r="G40" i="20" l="1"/>
  <c r="G82" i="20"/>
  <c r="H82" i="20"/>
  <c r="G78" i="20"/>
  <c r="G80" i="20" s="1"/>
  <c r="G85" i="20" s="1"/>
  <c r="H103" i="19"/>
  <c r="G103" i="19"/>
  <c r="G101" i="19"/>
  <c r="H99" i="19"/>
  <c r="G48" i="18"/>
  <c r="H46" i="18"/>
  <c r="F51" i="5"/>
  <c r="AJ101" i="2"/>
  <c r="AJ100" i="2"/>
  <c r="AJ99" i="2"/>
  <c r="AJ98" i="2"/>
  <c r="D45" i="5"/>
  <c r="G38" i="5"/>
  <c r="G37" i="5"/>
  <c r="G36" i="5"/>
  <c r="G35" i="5"/>
  <c r="G34" i="5"/>
  <c r="G33" i="5"/>
  <c r="G32" i="5"/>
  <c r="G31" i="5"/>
  <c r="G30" i="5"/>
  <c r="F18" i="5"/>
  <c r="G16" i="5"/>
  <c r="E11" i="5"/>
  <c r="E10" i="5"/>
  <c r="E9" i="5"/>
  <c r="E8" i="5"/>
  <c r="E7" i="5"/>
  <c r="E6" i="5"/>
  <c r="F45" i="5" l="1"/>
  <c r="I45" i="5"/>
  <c r="AF58" i="2"/>
  <c r="AF59" i="2"/>
  <c r="AF60" i="2"/>
  <c r="AF61" i="2"/>
  <c r="AF57" i="2"/>
  <c r="AE61" i="2"/>
  <c r="AE58" i="2"/>
  <c r="AE59" i="2"/>
  <c r="AE60" i="2"/>
  <c r="AE57" i="2"/>
  <c r="AA85" i="2"/>
  <c r="R50" i="2"/>
  <c r="D27" i="19" s="1"/>
  <c r="G47" i="5"/>
  <c r="H21" i="5"/>
  <c r="F20" i="5"/>
  <c r="G20" i="5" s="1"/>
  <c r="G19" i="5"/>
  <c r="G18" i="5"/>
  <c r="G17" i="5"/>
  <c r="F27" i="19" l="1"/>
  <c r="H27" i="19" s="1"/>
  <c r="D27" i="18"/>
  <c r="D27" i="5"/>
  <c r="F27" i="5" s="1"/>
  <c r="F50" i="5"/>
  <c r="H50" i="5" s="1"/>
  <c r="O64" i="2"/>
  <c r="G23" i="5"/>
  <c r="O63" i="2"/>
  <c r="G45" i="5"/>
  <c r="G44" i="5"/>
  <c r="H46" i="5"/>
  <c r="G27" i="19" l="1"/>
  <c r="D28" i="18"/>
  <c r="F28" i="18" s="1"/>
  <c r="G28" i="18" s="1"/>
  <c r="D28" i="19"/>
  <c r="D28" i="5"/>
  <c r="F28" i="5" s="1"/>
  <c r="D29" i="19"/>
  <c r="F29" i="19" s="1"/>
  <c r="G29" i="19" s="1"/>
  <c r="D29" i="5"/>
  <c r="F29" i="5" s="1"/>
  <c r="D29" i="18"/>
  <c r="F29" i="18" s="1"/>
  <c r="G29" i="18" s="1"/>
  <c r="F27" i="18"/>
  <c r="G28" i="5"/>
  <c r="G29" i="5"/>
  <c r="G27" i="5"/>
  <c r="G46" i="5"/>
  <c r="G40" i="5" l="1"/>
  <c r="F28" i="19"/>
  <c r="G28" i="19" s="1"/>
  <c r="G40" i="19" s="1"/>
  <c r="G27" i="18"/>
  <c r="H27" i="18"/>
  <c r="G48" i="5"/>
  <c r="G53" i="5" s="1"/>
  <c r="G40" i="18" l="1"/>
  <c r="G53" i="18" s="1"/>
</calcChain>
</file>

<file path=xl/sharedStrings.xml><?xml version="1.0" encoding="utf-8"?>
<sst xmlns="http://schemas.openxmlformats.org/spreadsheetml/2006/main" count="548" uniqueCount="229">
  <si>
    <t>KONTAKTNÉ ÚDAJE</t>
  </si>
  <si>
    <t>Tvoja adresa:</t>
  </si>
  <si>
    <r>
      <rPr>
        <b/>
        <sz val="10"/>
        <rFont val="Arial"/>
        <family val="2"/>
        <charset val="238"/>
      </rPr>
      <t>Kód triedy:</t>
    </r>
    <r>
      <rPr>
        <b/>
        <sz val="7.5"/>
        <rFont val="Arial"/>
        <family val="2"/>
        <charset val="238"/>
      </rPr>
      <t xml:space="preserve"> (mesto-škola-trieda) </t>
    </r>
  </si>
  <si>
    <t>Ulica:</t>
  </si>
  <si>
    <t>Meno a priezvisko:</t>
  </si>
  <si>
    <t>PSČ a MESTO:</t>
  </si>
  <si>
    <t>Telefónne číslo:</t>
  </si>
  <si>
    <t>E-mail:</t>
  </si>
  <si>
    <t>Adresa školy:</t>
  </si>
  <si>
    <t>Dátum stužkovej:</t>
  </si>
  <si>
    <t>Škola:</t>
  </si>
  <si>
    <t>Objednané oznamka u nás:</t>
  </si>
  <si>
    <t>Dátum objednania stužiek:</t>
  </si>
  <si>
    <t>STUŽKY</t>
  </si>
  <si>
    <t>Typ zaviazania: *</t>
  </si>
  <si>
    <t>Typ písma:*</t>
  </si>
  <si>
    <t xml:space="preserve">mašlička </t>
  </si>
  <si>
    <t>VEĽKÉ  TLAČENÉ</t>
  </si>
  <si>
    <t>preložené</t>
  </si>
  <si>
    <t>Malé Tlačené</t>
  </si>
  <si>
    <t>Písané</t>
  </si>
  <si>
    <t>Nápis na ľavej nožičke stužky:</t>
  </si>
  <si>
    <t>meno alebo spoločný nápis</t>
  </si>
  <si>
    <t>Nápis na pravej nožičke stužky:</t>
  </si>
  <si>
    <t>Meno</t>
  </si>
  <si>
    <t>ks</t>
  </si>
  <si>
    <t>ŠERPY</t>
  </si>
  <si>
    <t>1. šerpa</t>
  </si>
  <si>
    <t>2. šerpa</t>
  </si>
  <si>
    <t>3. šerpa</t>
  </si>
  <si>
    <t>4. šerpa</t>
  </si>
  <si>
    <t>5. šerpa</t>
  </si>
  <si>
    <t>STUHY</t>
  </si>
  <si>
    <t>Stuha na triednu knihu s mašlou:</t>
  </si>
  <si>
    <t>Stuha na dvere:</t>
  </si>
  <si>
    <t>Vankúšik na stužky:</t>
  </si>
  <si>
    <t xml:space="preserve">Pečatný vosk: </t>
  </si>
  <si>
    <t>počet ks</t>
  </si>
  <si>
    <t>Po1</t>
  </si>
  <si>
    <t>Po2</t>
  </si>
  <si>
    <t>Po3</t>
  </si>
  <si>
    <t>Po4</t>
  </si>
  <si>
    <t>VYÚČTOVANIE OBJEDNÁVKY</t>
  </si>
  <si>
    <t>Kód triedy:</t>
  </si>
  <si>
    <t>Email:</t>
  </si>
  <si>
    <t>Objednané oznamká u nás:</t>
  </si>
  <si>
    <t>VYŠÍVANIE STUŽIEK, STÚH A ŠÉRP</t>
  </si>
  <si>
    <t>cena/ks</t>
  </si>
  <si>
    <t>spolu</t>
  </si>
  <si>
    <t>stužky</t>
  </si>
  <si>
    <t>čistá stuha na triednu knihu</t>
  </si>
  <si>
    <t>čistá stuha na dvere</t>
  </si>
  <si>
    <t>vankúšik</t>
  </si>
  <si>
    <t>pečatný vosk</t>
  </si>
  <si>
    <t>SPOLU</t>
  </si>
  <si>
    <t>OSTATNÉ</t>
  </si>
  <si>
    <t>skladacie pamätníčky</t>
  </si>
  <si>
    <t>pozvánky</t>
  </si>
  <si>
    <t>pergameny</t>
  </si>
  <si>
    <t>iné</t>
  </si>
  <si>
    <t>poštovné a balné/doručenie</t>
  </si>
  <si>
    <t>expresné vybavenie</t>
  </si>
  <si>
    <t>SUMA K ÚHRADE</t>
  </si>
  <si>
    <t>Dátum odovzdania:</t>
  </si>
  <si>
    <t>Podpis preberajúceho:</t>
  </si>
  <si>
    <t>Dátum objednania oznamiek:</t>
  </si>
  <si>
    <t>OZNAMKÁ</t>
  </si>
  <si>
    <t>maturitné oznámka - 1.druh</t>
  </si>
  <si>
    <t>maturitné oznámka - 2.druh</t>
  </si>
  <si>
    <t>vloženie fotky</t>
  </si>
  <si>
    <t>vysekávanie</t>
  </si>
  <si>
    <t>nadštandardný rozmer</t>
  </si>
  <si>
    <t>oznamká navyše</t>
  </si>
  <si>
    <t>Uhradené</t>
  </si>
  <si>
    <t>Potvrdzujem, že sme si všetko poriadne skontrolovali a že všetky dodané veci boli v súlade s našou objednávkou a sú       v poriadku.</t>
  </si>
  <si>
    <t xml:space="preserve">  III - balík BASIC</t>
  </si>
  <si>
    <t xml:space="preserve">  III - balík STANDARD</t>
  </si>
  <si>
    <t xml:space="preserve">  III - balík PREMIUM</t>
  </si>
  <si>
    <t xml:space="preserve">  III - balík ABSOLUT TOTAL</t>
  </si>
  <si>
    <r>
      <t>Akciový balík</t>
    </r>
    <r>
      <rPr>
        <sz val="9"/>
        <rFont val="Arial"/>
        <family val="2"/>
        <charset val="238"/>
      </rPr>
      <t xml:space="preserve"> (označ "</t>
    </r>
    <r>
      <rPr>
        <b/>
        <sz val="9"/>
        <rFont val="Arial"/>
        <family val="2"/>
        <charset val="238"/>
      </rPr>
      <t>X</t>
    </r>
    <r>
      <rPr>
        <sz val="9"/>
        <rFont val="Arial"/>
        <family val="2"/>
        <charset val="238"/>
      </rPr>
      <t xml:space="preserve">") </t>
    </r>
    <r>
      <rPr>
        <b/>
        <sz val="10"/>
        <rFont val="Arial"/>
        <family val="2"/>
        <charset val="238"/>
      </rPr>
      <t>:</t>
    </r>
  </si>
  <si>
    <t>Forma písma:</t>
  </si>
  <si>
    <t>vyšívané</t>
  </si>
  <si>
    <t>maľované</t>
  </si>
  <si>
    <t>Forma písma:*</t>
  </si>
  <si>
    <t>Počet stužiek spolu:</t>
  </si>
  <si>
    <r>
      <rPr>
        <sz val="9"/>
        <rFont val="Arial"/>
        <family val="2"/>
        <charset val="238"/>
      </rPr>
      <t>(označ "</t>
    </r>
    <r>
      <rPr>
        <b/>
        <sz val="9"/>
        <rFont val="Arial"/>
        <family val="2"/>
        <charset val="238"/>
      </rPr>
      <t>X</t>
    </r>
    <r>
      <rPr>
        <sz val="9"/>
        <rFont val="Arial"/>
        <family val="2"/>
        <charset val="238"/>
      </rPr>
      <t>")</t>
    </r>
  </si>
  <si>
    <t>Počet čistých šérp:</t>
  </si>
  <si>
    <t>Text, ktorý bude vyšitý/namaľovaný na šerpách:</t>
  </si>
  <si>
    <t>Text na stuhu:</t>
  </si>
  <si>
    <t>Počet slov:</t>
  </si>
  <si>
    <t>Pozvánky</t>
  </si>
  <si>
    <t>Skladacie pamätníčky:</t>
  </si>
  <si>
    <t>Pergameny:</t>
  </si>
  <si>
    <t>Oznamká</t>
  </si>
  <si>
    <t>Stužky</t>
  </si>
  <si>
    <t>Balíčky</t>
  </si>
  <si>
    <t>Počet ks</t>
  </si>
  <si>
    <t>Cena v €/ks</t>
  </si>
  <si>
    <t>Produkt</t>
  </si>
  <si>
    <t>Basic</t>
  </si>
  <si>
    <t>Cena  v € spolu</t>
  </si>
  <si>
    <t>Standard</t>
  </si>
  <si>
    <t>Stužka čistá</t>
  </si>
  <si>
    <t>Maľovaná stužka</t>
  </si>
  <si>
    <t>Stužka maľovaná</t>
  </si>
  <si>
    <t>Šerpa (čistá)</t>
  </si>
  <si>
    <t>Pozvánka  pre učiteľov</t>
  </si>
  <si>
    <t>Stužka vyšívaná</t>
  </si>
  <si>
    <t>Stuha na D (čistá)</t>
  </si>
  <si>
    <t>Šerpa (maľovaná)</t>
  </si>
  <si>
    <t>AKCIA 2 000</t>
  </si>
  <si>
    <t>Stuha na TK (čistá)</t>
  </si>
  <si>
    <t>Stuha na D (maľovaná)</t>
  </si>
  <si>
    <t>Šerpa čistá</t>
  </si>
  <si>
    <t>Vankúšik</t>
  </si>
  <si>
    <t>Stuha na TK (maľovaná)</t>
  </si>
  <si>
    <t>Šerpa maľovaná</t>
  </si>
  <si>
    <t>Pečatný vosk</t>
  </si>
  <si>
    <t>Šerpa vyšívaná</t>
  </si>
  <si>
    <t>Stuha na D čistá</t>
  </si>
  <si>
    <t>Premium</t>
  </si>
  <si>
    <t>Absolut total</t>
  </si>
  <si>
    <t>Výsek fotky</t>
  </si>
  <si>
    <t>Stuha na D maľovaná</t>
  </si>
  <si>
    <t>Pamätníček</t>
  </si>
  <si>
    <t>do 1 000 ks</t>
  </si>
  <si>
    <t>Stuha na D vyšívaná</t>
  </si>
  <si>
    <t>Pergamen</t>
  </si>
  <si>
    <t>do 2 000 ks</t>
  </si>
  <si>
    <t>nad 2 001 ks</t>
  </si>
  <si>
    <t>Stuha na TK čistá</t>
  </si>
  <si>
    <t>Stuha na TK maľovaná</t>
  </si>
  <si>
    <t>Stuha na TK vyšívaná</t>
  </si>
  <si>
    <t>Orez (retuš) fotky</t>
  </si>
  <si>
    <t>1,5€/žiak</t>
  </si>
  <si>
    <t>Tablá</t>
  </si>
  <si>
    <t>Cena v €</t>
  </si>
  <si>
    <t>Rozmer 100x70cm</t>
  </si>
  <si>
    <t>Rozmer 70x50cm</t>
  </si>
  <si>
    <t>Plagát</t>
  </si>
  <si>
    <t>Doplnky</t>
  </si>
  <si>
    <t>MDF</t>
  </si>
  <si>
    <t>Komatex</t>
  </si>
  <si>
    <t>Pozvánka pre učiteľa</t>
  </si>
  <si>
    <t>Umiestnenie fotky</t>
  </si>
  <si>
    <t>0,90/ks</t>
  </si>
  <si>
    <t>Retuš fotky</t>
  </si>
  <si>
    <t>Pergamen malý</t>
  </si>
  <si>
    <t>Poháre</t>
  </si>
  <si>
    <t>Adelaine</t>
  </si>
  <si>
    <t>Gulliane</t>
  </si>
  <si>
    <t>Emerence</t>
  </si>
  <si>
    <t>Werney</t>
  </si>
  <si>
    <t>Bernyce</t>
  </si>
  <si>
    <t>Felicité</t>
  </si>
  <si>
    <t>Marteena</t>
  </si>
  <si>
    <t>Pierre</t>
  </si>
  <si>
    <t>Čaša</t>
  </si>
  <si>
    <t>Gravírovanie</t>
  </si>
  <si>
    <t>Cena v /ks</t>
  </si>
  <si>
    <t>Pohár – max. 3 riadky</t>
  </si>
  <si>
    <t>Čaša – max 5 riadkov</t>
  </si>
  <si>
    <t>Úprava podstavca</t>
  </si>
  <si>
    <t>Pieskovanie</t>
  </si>
  <si>
    <t>Gravírovanie rokov</t>
  </si>
  <si>
    <r>
      <t xml:space="preserve">Akciová cena      </t>
    </r>
    <r>
      <rPr>
        <sz val="11"/>
        <color theme="1"/>
        <rFont val="Calibri"/>
        <family val="2"/>
        <charset val="238"/>
        <scheme val="minor"/>
      </rPr>
      <t xml:space="preserve">- zľava </t>
    </r>
  </si>
  <si>
    <r>
      <t>Akciová cena            -</t>
    </r>
    <r>
      <rPr>
        <sz val="11"/>
        <color theme="1"/>
        <rFont val="Calibri"/>
        <family val="2"/>
        <charset val="238"/>
        <scheme val="minor"/>
      </rPr>
      <t xml:space="preserve"> zľava</t>
    </r>
  </si>
  <si>
    <r>
      <t xml:space="preserve">Akciová cena       - </t>
    </r>
    <r>
      <rPr>
        <sz val="11"/>
        <color theme="1"/>
        <rFont val="Calibri"/>
        <family val="2"/>
        <charset val="238"/>
        <scheme val="minor"/>
      </rPr>
      <t>zľava</t>
    </r>
  </si>
  <si>
    <r>
      <t>Akciová cena             -</t>
    </r>
    <r>
      <rPr>
        <sz val="11"/>
        <color theme="1"/>
        <rFont val="Calibri"/>
        <family val="2"/>
        <charset val="238"/>
        <scheme val="minor"/>
      </rPr>
      <t xml:space="preserve"> zľava</t>
    </r>
  </si>
  <si>
    <t>čisté</t>
  </si>
  <si>
    <t>4.C, Oktáva, 2013-2017, SSOŠ ...</t>
  </si>
  <si>
    <t>vyšívané šerpy</t>
  </si>
  <si>
    <t>čisté šerpy</t>
  </si>
  <si>
    <t>maľované šerpy</t>
  </si>
  <si>
    <t>Počet vyšívaných šérp:</t>
  </si>
  <si>
    <t>Počet maľovaných šérp:</t>
  </si>
  <si>
    <r>
      <rPr>
        <b/>
        <sz val="9"/>
        <rFont val="Arial"/>
        <family val="2"/>
        <charset val="238"/>
      </rPr>
      <t>*</t>
    </r>
    <r>
      <rPr>
        <sz val="9"/>
        <rFont val="Arial"/>
        <family val="2"/>
        <charset val="238"/>
      </rPr>
      <t xml:space="preserve"> označ "</t>
    </r>
    <r>
      <rPr>
        <b/>
        <sz val="9"/>
        <rFont val="Arial"/>
        <family val="2"/>
        <charset val="238"/>
      </rPr>
      <t>X</t>
    </r>
    <r>
      <rPr>
        <sz val="9"/>
        <rFont val="Arial"/>
        <family val="2"/>
        <charset val="238"/>
      </rPr>
      <t>"</t>
    </r>
  </si>
  <si>
    <t>Počet žiakov v triede</t>
  </si>
  <si>
    <t xml:space="preserve">vyšívaná stuha na triednu knihu </t>
  </si>
  <si>
    <t xml:space="preserve">maľovaná stuha na triednu knihu </t>
  </si>
  <si>
    <t>vyšívaná stuha na dvere</t>
  </si>
  <si>
    <t>maľovaná stuha na dvere</t>
  </si>
  <si>
    <r>
      <t>PAM</t>
    </r>
    <r>
      <rPr>
        <b/>
        <u/>
        <sz val="12"/>
        <rFont val="Calibri"/>
        <family val="2"/>
        <charset val="238"/>
      </rPr>
      <t>Ä</t>
    </r>
    <r>
      <rPr>
        <b/>
        <u/>
        <sz val="12"/>
        <rFont val="Arial"/>
        <family val="2"/>
        <charset val="238"/>
      </rPr>
      <t>TNÍČKY, PERGAMENY, POZVÁNKY</t>
    </r>
  </si>
  <si>
    <t>vyšívaná:</t>
  </si>
  <si>
    <t>maľovaná:</t>
  </si>
  <si>
    <t>čistá:</t>
  </si>
  <si>
    <t xml:space="preserve">  II - balík A</t>
  </si>
  <si>
    <t xml:space="preserve">  II - balík B</t>
  </si>
  <si>
    <t xml:space="preserve">  I - maľ. stužky grátis</t>
  </si>
  <si>
    <t>A - 9,90€/žiak</t>
  </si>
  <si>
    <t>oznamká</t>
  </si>
  <si>
    <t>maľ. stužka</t>
  </si>
  <si>
    <t>pamätník</t>
  </si>
  <si>
    <t>stuha D</t>
  </si>
  <si>
    <t>stuha TK</t>
  </si>
  <si>
    <t>vosk</t>
  </si>
  <si>
    <t>Akciová cena</t>
  </si>
  <si>
    <t>B - 14,90€/žiak</t>
  </si>
  <si>
    <t>pergamen</t>
  </si>
  <si>
    <t>pohár</t>
  </si>
  <si>
    <t>šerpy</t>
  </si>
  <si>
    <t>min. 20 žiakov v triede</t>
  </si>
  <si>
    <t>počet ks/žiak</t>
  </si>
  <si>
    <t>počet ks spolu</t>
  </si>
  <si>
    <t>cena akciového balíku - 9,90€/žiak</t>
  </si>
  <si>
    <t>maľovaná stužka</t>
  </si>
  <si>
    <t>skladací pamätník</t>
  </si>
  <si>
    <t/>
  </si>
  <si>
    <t>AKCIOVÝ BALÍK A</t>
  </si>
  <si>
    <t>AKCIOVÝ BALÍK B</t>
  </si>
  <si>
    <t>gravírovaný pohár</t>
  </si>
  <si>
    <t>čistá šerpa</t>
  </si>
  <si>
    <t>cena akciového balíku - 14,90€/žiak</t>
  </si>
  <si>
    <t>AKCIOVÝ BALÍK BASIC</t>
  </si>
  <si>
    <t>Hodnota balíku spolu</t>
  </si>
  <si>
    <r>
      <t xml:space="preserve">Cena balíku s </t>
    </r>
    <r>
      <rPr>
        <b/>
        <i/>
        <sz val="16"/>
        <rFont val="Arial"/>
        <family val="2"/>
        <charset val="238"/>
      </rPr>
      <t>18% zľavou</t>
    </r>
  </si>
  <si>
    <t>AKCIOVÝ BALÍK STANDARD</t>
  </si>
  <si>
    <r>
      <t xml:space="preserve">Cena balíku s </t>
    </r>
    <r>
      <rPr>
        <b/>
        <i/>
        <sz val="16"/>
        <rFont val="Arial"/>
        <family val="2"/>
        <charset val="238"/>
      </rPr>
      <t>24% zľavou</t>
    </r>
  </si>
  <si>
    <t>AKCIOVÝ BALÍK PREMIUM</t>
  </si>
  <si>
    <t>vyšívaná stužka</t>
  </si>
  <si>
    <t>vyšívaná šerpa</t>
  </si>
  <si>
    <t>vyšívaná stuha na triednu knihu</t>
  </si>
  <si>
    <r>
      <t xml:space="preserve">Cena balíku s </t>
    </r>
    <r>
      <rPr>
        <b/>
        <i/>
        <sz val="16"/>
        <rFont val="Arial"/>
        <family val="2"/>
        <charset val="238"/>
      </rPr>
      <t>28% zľavou</t>
    </r>
  </si>
  <si>
    <t>AKCIOVÝ BALÍK ABSOLUT TOTAL</t>
  </si>
  <si>
    <r>
      <t xml:space="preserve">Cena balíku s </t>
    </r>
    <r>
      <rPr>
        <b/>
        <i/>
        <sz val="16"/>
        <rFont val="Arial"/>
        <family val="2"/>
        <charset val="238"/>
      </rPr>
      <t>44% zľavou</t>
    </r>
  </si>
  <si>
    <t>VYPLNENÚ OBJEDNÁVKU ODOŠLITE NA EMAIL: info@tlacoznamiek.sk</t>
  </si>
  <si>
    <t>OBJEDNÁVKA  -  STUŽKY  A  DOPLNKY</t>
  </si>
  <si>
    <t>napr. ZA-SPSS-4A</t>
  </si>
  <si>
    <r>
      <t xml:space="preserve">Mená, ktoré budú vyšité/namaľované na stužke </t>
    </r>
    <r>
      <rPr>
        <sz val="12"/>
        <color indexed="8"/>
        <rFont val="Arial"/>
        <family val="2"/>
        <charset val="238"/>
      </rPr>
      <t>(</t>
    </r>
    <r>
      <rPr>
        <sz val="10"/>
        <color indexed="8"/>
        <rFont val="Arial"/>
        <family val="2"/>
        <charset val="238"/>
      </rPr>
      <t>doplň meno a počet stužiek</t>
    </r>
    <r>
      <rPr>
        <sz val="12"/>
        <color indexed="8"/>
        <rFont val="Arial"/>
        <family val="2"/>
        <charset val="238"/>
      </rPr>
      <t>)</t>
    </r>
    <r>
      <rPr>
        <b/>
        <sz val="12"/>
        <color indexed="8"/>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</si>
</sst>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0&quot;###,\-\ ###,###"/>
    <numFmt numFmtId="165" formatCode="[&lt;=9999999]###\ ##\ 0##;\+\4\2\1##,0##\ "/>
    <numFmt numFmtId="166" formatCode="[$-F800]dddd\,\ mmmm\ dd\,\ yyyy"/>
    <numFmt numFmtId="167" formatCode="d/m/yyyy;@"/>
    <numFmt numFmtId="168" formatCode="_-* #,##0.00\ &quot;€&quot;_-;\-* #,##0.00\ &quot;€&quot;_-;_-* &quot;-&quot;??\ &quot;€&quot;_-;_-@_-"/>
    <numFmt numFmtId="169" formatCode="&quot;-&quot;_-* #,##0.00\ &quot;€&quot;_-;\-* #,##0.00\ &quot;€&quot;_-;_-* &quot;-&quot;??\ &quot;€&quot;_-;_-@_-"/>
    <numFmt numFmtId="170" formatCode="_-* #,##0.000\ &quot;€&quot;_-;\-* #,##0.000\ &quot;€&quot;_-;_-* &quot;-&quot;??\ &quot;€&quot;_-;_-@_-"/>
  </numFmts>
  <fonts count="4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18"/>
      <name val="Arial"/>
      <family val="2"/>
      <charset val="238"/>
    </font>
    <font>
      <sz val="16"/>
      <name val="Arial"/>
      <family val="2"/>
      <charset val="238"/>
    </font>
    <font>
      <b/>
      <sz val="12"/>
      <name val="Arial"/>
      <family val="2"/>
      <charset val="238"/>
    </font>
    <font>
      <b/>
      <sz val="10"/>
      <name val="Arial"/>
      <family val="2"/>
      <charset val="238"/>
    </font>
    <font>
      <b/>
      <sz val="11"/>
      <color theme="0"/>
      <name val="Arial"/>
      <family val="2"/>
      <charset val="238"/>
    </font>
    <font>
      <b/>
      <sz val="7.5"/>
      <name val="Arial"/>
      <family val="2"/>
      <charset val="238"/>
    </font>
    <font>
      <b/>
      <sz val="11"/>
      <name val="Arial"/>
      <family val="2"/>
      <charset val="238"/>
    </font>
    <font>
      <sz val="10"/>
      <name val="Arial"/>
      <family val="2"/>
      <charset val="238"/>
    </font>
    <font>
      <u/>
      <sz val="10"/>
      <color theme="10"/>
      <name val="Arial"/>
      <family val="2"/>
      <charset val="238"/>
    </font>
    <font>
      <sz val="11"/>
      <name val="Arial"/>
      <family val="2"/>
      <charset val="238"/>
    </font>
    <font>
      <b/>
      <sz val="9"/>
      <name val="Arial"/>
      <family val="2"/>
      <charset val="238"/>
    </font>
    <font>
      <sz val="12"/>
      <name val="Arial"/>
      <family val="2"/>
      <charset val="238"/>
    </font>
    <font>
      <b/>
      <sz val="8.5"/>
      <name val="Arial"/>
      <family val="2"/>
      <charset val="238"/>
    </font>
    <font>
      <b/>
      <sz val="12"/>
      <name val="Monotype Corsiva"/>
      <family val="4"/>
      <charset val="238"/>
    </font>
    <font>
      <b/>
      <sz val="14"/>
      <name val="Monotype Corsiva"/>
      <family val="4"/>
      <charset val="238"/>
    </font>
    <font>
      <b/>
      <sz val="10"/>
      <color rgb="FFFF0000"/>
      <name val="Arial"/>
      <family val="2"/>
      <charset val="238"/>
    </font>
    <font>
      <sz val="10"/>
      <color rgb="FFFF0000"/>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indexed="8"/>
      <name val="Arial"/>
      <family val="2"/>
      <charset val="238"/>
    </font>
    <font>
      <sz val="10"/>
      <color indexed="8"/>
      <name val="Arial"/>
      <family val="2"/>
      <charset val="238"/>
    </font>
    <font>
      <b/>
      <sz val="12"/>
      <color indexed="8"/>
      <name val="Arial"/>
      <family val="2"/>
      <charset val="238"/>
    </font>
    <font>
      <b/>
      <sz val="14"/>
      <color theme="0"/>
      <name val="Arial"/>
      <family val="2"/>
      <charset val="238"/>
    </font>
    <font>
      <b/>
      <sz val="16"/>
      <name val="Arial"/>
      <family val="2"/>
      <charset val="238"/>
    </font>
    <font>
      <b/>
      <sz val="22"/>
      <name val="Arial"/>
      <family val="2"/>
      <charset val="238"/>
    </font>
    <font>
      <sz val="18"/>
      <name val="Arial"/>
      <family val="2"/>
      <charset val="238"/>
    </font>
    <font>
      <b/>
      <sz val="14"/>
      <name val="Arial"/>
      <family val="2"/>
      <charset val="238"/>
    </font>
    <font>
      <b/>
      <i/>
      <sz val="16"/>
      <name val="Arial"/>
      <family val="2"/>
      <charset val="238"/>
    </font>
    <font>
      <sz val="14"/>
      <name val="Arial"/>
      <family val="2"/>
      <charset val="238"/>
    </font>
    <font>
      <sz val="9"/>
      <name val="Arial"/>
      <family val="2"/>
      <charset val="238"/>
    </font>
    <font>
      <sz val="11"/>
      <color theme="1"/>
      <name val="Calibri"/>
      <family val="2"/>
      <scheme val="minor"/>
    </font>
    <font>
      <b/>
      <sz val="14"/>
      <color theme="1"/>
      <name val="Calibri"/>
      <family val="2"/>
      <charset val="238"/>
      <scheme val="minor"/>
    </font>
    <font>
      <sz val="10"/>
      <color rgb="FFDEFF9B"/>
      <name val="Arial"/>
      <family val="2"/>
      <charset val="238"/>
    </font>
    <font>
      <b/>
      <u/>
      <sz val="12"/>
      <name val="Arial"/>
      <family val="2"/>
      <charset val="238"/>
    </font>
    <font>
      <b/>
      <u/>
      <sz val="12"/>
      <name val="Calibri"/>
      <family val="2"/>
      <charset val="238"/>
    </font>
    <font>
      <sz val="11"/>
      <color rgb="FFDEFF9B"/>
      <name val="Arial"/>
      <family val="2"/>
      <charset val="238"/>
    </font>
    <font>
      <b/>
      <sz val="11"/>
      <color rgb="FFFF0000"/>
      <name val="Calibri"/>
      <family val="2"/>
      <charset val="238"/>
      <scheme val="minor"/>
    </font>
    <font>
      <b/>
      <sz val="18"/>
      <color theme="0"/>
      <name val="Arial"/>
      <family val="2"/>
      <charset val="238"/>
    </font>
    <font>
      <sz val="8"/>
      <name val="Arial"/>
      <family val="2"/>
      <charset val="238"/>
    </font>
  </fonts>
  <fills count="1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33CC"/>
        <bgColor indexed="64"/>
      </patternFill>
    </fill>
    <fill>
      <patternFill patternType="solid">
        <fgColor rgb="FF66FFFF"/>
        <bgColor indexed="64"/>
      </patternFill>
    </fill>
    <fill>
      <patternFill patternType="solid">
        <fgColor theme="9"/>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FFCC"/>
        <bgColor indexed="64"/>
      </patternFill>
    </fill>
    <fill>
      <patternFill patternType="solid">
        <fgColor rgb="FFFF9966"/>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C000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3" fillId="0" borderId="0"/>
    <xf numFmtId="0" fontId="12" fillId="0" borderId="0" applyNumberFormat="0" applyFill="0" applyBorder="0" applyAlignment="0" applyProtection="0"/>
    <xf numFmtId="168" fontId="11" fillId="0" borderId="0" applyFont="0" applyFill="0" applyBorder="0" applyAlignment="0" applyProtection="0"/>
    <xf numFmtId="0" fontId="35" fillId="0" borderId="0"/>
  </cellStyleXfs>
  <cellXfs count="454">
    <xf numFmtId="0" fontId="0" fillId="0" borderId="0" xfId="0"/>
    <xf numFmtId="0" fontId="3" fillId="2" borderId="0" xfId="1" applyFill="1"/>
    <xf numFmtId="0" fontId="5" fillId="2" borderId="0" xfId="1" applyFont="1" applyFill="1" applyBorder="1" applyAlignment="1"/>
    <xf numFmtId="0" fontId="3" fillId="2" borderId="0" xfId="1" applyFill="1" applyBorder="1"/>
    <xf numFmtId="0" fontId="7" fillId="2" borderId="0" xfId="1" applyFont="1" applyFill="1" applyBorder="1" applyAlignment="1" applyProtection="1"/>
    <xf numFmtId="0" fontId="7" fillId="2" borderId="0" xfId="1" applyFont="1" applyFill="1" applyBorder="1" applyAlignment="1"/>
    <xf numFmtId="0" fontId="6" fillId="2" borderId="0" xfId="1" applyFont="1" applyFill="1" applyBorder="1" applyAlignment="1"/>
    <xf numFmtId="0" fontId="10" fillId="2" borderId="0" xfId="1" applyNumberFormat="1" applyFont="1" applyFill="1" applyBorder="1" applyAlignment="1" applyProtection="1">
      <protection locked="0"/>
    </xf>
    <xf numFmtId="0" fontId="11" fillId="2" borderId="0" xfId="1" applyFont="1" applyFill="1" applyBorder="1" applyAlignment="1" applyProtection="1">
      <alignment vertical="center" wrapText="1"/>
      <protection locked="0"/>
    </xf>
    <xf numFmtId="49" fontId="10" fillId="2" borderId="0" xfId="1" applyNumberFormat="1" applyFont="1" applyFill="1" applyBorder="1" applyAlignment="1" applyProtection="1">
      <protection locked="0"/>
    </xf>
    <xf numFmtId="165" fontId="10" fillId="2" borderId="0" xfId="1" applyNumberFormat="1" applyFont="1" applyFill="1" applyBorder="1" applyAlignment="1" applyProtection="1">
      <protection locked="0" hidden="1"/>
    </xf>
    <xf numFmtId="0" fontId="3" fillId="2" borderId="0" xfId="1" applyFill="1" applyBorder="1" applyAlignment="1"/>
    <xf numFmtId="0" fontId="3" fillId="2" borderId="0" xfId="1" applyFill="1" applyBorder="1" applyAlignment="1" applyProtection="1">
      <alignment vertical="center" wrapText="1"/>
      <protection locked="0"/>
    </xf>
    <xf numFmtId="0" fontId="7" fillId="2" borderId="0" xfId="1" applyFont="1" applyFill="1" applyBorder="1" applyAlignment="1">
      <alignment horizontal="left"/>
    </xf>
    <xf numFmtId="0" fontId="11" fillId="2" borderId="0" xfId="1" applyFont="1" applyFill="1" applyBorder="1" applyAlignment="1" applyProtection="1">
      <alignment horizontal="center" vertical="center" wrapText="1"/>
      <protection locked="0"/>
    </xf>
    <xf numFmtId="166" fontId="10" fillId="2" borderId="0" xfId="1" applyNumberFormat="1" applyFont="1" applyFill="1" applyBorder="1" applyAlignment="1" applyProtection="1"/>
    <xf numFmtId="0" fontId="13" fillId="2" borderId="0" xfId="1" applyFont="1" applyFill="1" applyBorder="1"/>
    <xf numFmtId="0" fontId="10" fillId="2" borderId="0" xfId="1" applyFont="1" applyFill="1" applyBorder="1"/>
    <xf numFmtId="0" fontId="10" fillId="2" borderId="0" xfId="1" applyFont="1" applyFill="1" applyBorder="1" applyAlignment="1"/>
    <xf numFmtId="0" fontId="16" fillId="2" borderId="0" xfId="1" applyFont="1" applyFill="1" applyBorder="1" applyAlignment="1"/>
    <xf numFmtId="0" fontId="14" fillId="2" borderId="0" xfId="1" applyFont="1" applyFill="1" applyBorder="1" applyAlignment="1"/>
    <xf numFmtId="0" fontId="17" fillId="2" borderId="0" xfId="1" applyFont="1" applyFill="1" applyBorder="1" applyAlignment="1"/>
    <xf numFmtId="0" fontId="13" fillId="2" borderId="0" xfId="1" applyFont="1" applyFill="1" applyBorder="1" applyAlignment="1"/>
    <xf numFmtId="0" fontId="11" fillId="2" borderId="10" xfId="1" applyFont="1" applyFill="1" applyBorder="1" applyAlignment="1" applyProtection="1">
      <alignment horizontal="left"/>
      <protection locked="0"/>
    </xf>
    <xf numFmtId="0" fontId="15" fillId="2" borderId="0" xfId="1" applyFont="1" applyFill="1" applyBorder="1" applyAlignment="1"/>
    <xf numFmtId="1" fontId="15" fillId="2" borderId="0" xfId="1" applyNumberFormat="1" applyFont="1" applyFill="1" applyBorder="1" applyAlignment="1"/>
    <xf numFmtId="0" fontId="10" fillId="2" borderId="0" xfId="1" applyFont="1" applyFill="1" applyBorder="1" applyAlignment="1">
      <alignment horizontal="left"/>
    </xf>
    <xf numFmtId="0" fontId="11" fillId="2" borderId="0" xfId="1" applyFont="1" applyFill="1" applyBorder="1" applyAlignment="1"/>
    <xf numFmtId="0" fontId="11" fillId="2" borderId="0" xfId="1" applyFont="1" applyFill="1" applyBorder="1" applyAlignment="1">
      <alignment horizontal="center"/>
    </xf>
    <xf numFmtId="0" fontId="3" fillId="2" borderId="0" xfId="1" applyFill="1" applyBorder="1" applyAlignment="1">
      <alignment horizontal="center"/>
    </xf>
    <xf numFmtId="0" fontId="6" fillId="2" borderId="0" xfId="1" applyFont="1" applyFill="1" applyBorder="1" applyAlignment="1">
      <alignment vertical="center"/>
    </xf>
    <xf numFmtId="0" fontId="11" fillId="2" borderId="0" xfId="1" applyFont="1" applyFill="1" applyBorder="1" applyAlignment="1">
      <alignment vertical="center"/>
    </xf>
    <xf numFmtId="166" fontId="3" fillId="2" borderId="0" xfId="1" applyNumberFormat="1" applyFill="1" applyAlignment="1">
      <alignment horizontal="center" vertical="center"/>
    </xf>
    <xf numFmtId="0" fontId="3" fillId="2" borderId="0" xfId="1" applyFill="1" applyAlignment="1">
      <alignment horizontal="center" vertical="center"/>
    </xf>
    <xf numFmtId="0" fontId="3" fillId="0" borderId="0" xfId="1"/>
    <xf numFmtId="0" fontId="28" fillId="2" borderId="0" xfId="1" applyFont="1" applyFill="1" applyBorder="1" applyAlignment="1">
      <alignment vertical="center"/>
    </xf>
    <xf numFmtId="0" fontId="30" fillId="2" borderId="0" xfId="1" applyFont="1" applyFill="1"/>
    <xf numFmtId="166" fontId="30" fillId="2" borderId="0" xfId="1" applyNumberFormat="1" applyFont="1" applyFill="1" applyAlignment="1">
      <alignment horizontal="center" vertical="center"/>
    </xf>
    <xf numFmtId="0" fontId="30" fillId="2" borderId="0" xfId="1" applyFont="1" applyFill="1" applyAlignment="1">
      <alignment horizontal="center" vertical="center"/>
    </xf>
    <xf numFmtId="0" fontId="30" fillId="0" borderId="0" xfId="1" applyFont="1"/>
    <xf numFmtId="0" fontId="30" fillId="2" borderId="0" xfId="1" applyFont="1" applyFill="1" applyAlignment="1"/>
    <xf numFmtId="0" fontId="30" fillId="0" borderId="0" xfId="1" applyFont="1" applyAlignment="1"/>
    <xf numFmtId="166" fontId="30" fillId="2" borderId="0" xfId="1" applyNumberFormat="1" applyFont="1" applyFill="1" applyAlignment="1">
      <alignment horizontal="center"/>
    </xf>
    <xf numFmtId="0" fontId="30" fillId="2" borderId="0" xfId="1" applyFont="1" applyFill="1" applyAlignment="1">
      <alignment horizontal="center"/>
    </xf>
    <xf numFmtId="0" fontId="28" fillId="2" borderId="10" xfId="1" applyFont="1" applyFill="1" applyBorder="1" applyAlignment="1">
      <alignment horizontal="center"/>
    </xf>
    <xf numFmtId="168" fontId="5" fillId="2" borderId="10" xfId="1" applyNumberFormat="1" applyFont="1" applyFill="1" applyBorder="1" applyAlignment="1">
      <alignment horizontal="center"/>
    </xf>
    <xf numFmtId="168" fontId="28" fillId="2" borderId="10" xfId="3" applyNumberFormat="1" applyFont="1" applyFill="1" applyBorder="1" applyAlignment="1">
      <alignment horizontal="center"/>
    </xf>
    <xf numFmtId="0" fontId="28" fillId="2" borderId="0" xfId="1" applyFont="1" applyFill="1" applyAlignment="1"/>
    <xf numFmtId="0" fontId="4" fillId="2" borderId="0" xfId="1" applyFont="1" applyFill="1" applyBorder="1" applyAlignment="1"/>
    <xf numFmtId="0" fontId="30" fillId="2" borderId="0" xfId="1" applyFont="1" applyFill="1" applyBorder="1" applyAlignment="1"/>
    <xf numFmtId="0" fontId="30" fillId="2" borderId="0" xfId="1" applyFont="1" applyFill="1" applyBorder="1" applyAlignment="1">
      <alignment horizontal="center"/>
    </xf>
    <xf numFmtId="168" fontId="5" fillId="2" borderId="10" xfId="1" applyNumberFormat="1" applyFont="1" applyFill="1" applyBorder="1" applyAlignment="1">
      <alignment horizontal="right"/>
    </xf>
    <xf numFmtId="0" fontId="5" fillId="2" borderId="0" xfId="1" applyFont="1" applyFill="1" applyAlignment="1"/>
    <xf numFmtId="168" fontId="28" fillId="2" borderId="13" xfId="1" applyNumberFormat="1" applyFont="1" applyFill="1" applyBorder="1" applyAlignment="1" applyProtection="1">
      <alignment horizontal="center"/>
      <protection locked="0"/>
    </xf>
    <xf numFmtId="168" fontId="28" fillId="2" borderId="13" xfId="3" applyNumberFormat="1" applyFont="1" applyFill="1" applyBorder="1" applyAlignment="1" applyProtection="1">
      <alignment horizontal="center"/>
    </xf>
    <xf numFmtId="0" fontId="5" fillId="2" borderId="17" xfId="1" applyFont="1" applyFill="1" applyBorder="1" applyAlignment="1">
      <alignment horizontal="center"/>
    </xf>
    <xf numFmtId="168" fontId="28" fillId="2" borderId="16" xfId="1" applyNumberFormat="1" applyFont="1" applyFill="1" applyBorder="1" applyAlignment="1">
      <alignment horizontal="center"/>
    </xf>
    <xf numFmtId="0" fontId="4" fillId="2" borderId="0" xfId="1" applyFont="1" applyFill="1" applyBorder="1" applyAlignment="1">
      <alignment horizontal="center"/>
    </xf>
    <xf numFmtId="168" fontId="28" fillId="2" borderId="10" xfId="3" applyNumberFormat="1" applyFont="1" applyFill="1" applyBorder="1" applyAlignment="1" applyProtection="1">
      <alignment horizontal="center"/>
    </xf>
    <xf numFmtId="0" fontId="30" fillId="0" borderId="0" xfId="1" applyFont="1" applyFill="1" applyAlignment="1"/>
    <xf numFmtId="168" fontId="4" fillId="2" borderId="16" xfId="3" applyNumberFormat="1" applyFont="1" applyFill="1" applyBorder="1" applyAlignment="1">
      <alignment horizontal="center"/>
    </xf>
    <xf numFmtId="0" fontId="4" fillId="2" borderId="0" xfId="1" applyFont="1" applyFill="1" applyBorder="1" applyAlignment="1">
      <alignment horizontal="left"/>
    </xf>
    <xf numFmtId="168" fontId="4" fillId="2" borderId="0" xfId="3" applyNumberFormat="1" applyFont="1" applyFill="1" applyBorder="1" applyAlignment="1">
      <alignment horizontal="center"/>
    </xf>
    <xf numFmtId="0" fontId="30" fillId="0" borderId="0" xfId="1" applyFont="1" applyFill="1"/>
    <xf numFmtId="166" fontId="3" fillId="0" borderId="0" xfId="1" applyNumberFormat="1" applyAlignment="1">
      <alignment horizontal="center" vertical="center"/>
    </xf>
    <xf numFmtId="0" fontId="3" fillId="0" borderId="0" xfId="1" applyAlignment="1">
      <alignment horizontal="center" vertical="center"/>
    </xf>
    <xf numFmtId="0" fontId="5" fillId="2" borderId="1" xfId="1" applyFont="1" applyFill="1" applyBorder="1" applyAlignment="1"/>
    <xf numFmtId="0" fontId="5" fillId="0" borderId="0" xfId="1" applyFont="1" applyAlignment="1"/>
    <xf numFmtId="0" fontId="5" fillId="2" borderId="4" xfId="1" applyFont="1" applyFill="1" applyBorder="1" applyAlignment="1"/>
    <xf numFmtId="14" fontId="5" fillId="2" borderId="1" xfId="1" applyNumberFormat="1" applyFont="1" applyFill="1" applyBorder="1" applyAlignment="1" applyProtection="1"/>
    <xf numFmtId="0" fontId="4" fillId="2" borderId="0" xfId="1" applyFont="1" applyFill="1" applyAlignment="1"/>
    <xf numFmtId="168" fontId="28" fillId="2" borderId="10" xfId="1" applyNumberFormat="1" applyFont="1" applyFill="1" applyBorder="1" applyAlignment="1">
      <alignment horizontal="center"/>
    </xf>
    <xf numFmtId="168" fontId="28" fillId="2" borderId="13" xfId="1" applyNumberFormat="1" applyFont="1" applyFill="1" applyBorder="1" applyAlignment="1">
      <alignment horizontal="center"/>
    </xf>
    <xf numFmtId="0" fontId="5" fillId="2" borderId="15" xfId="1" applyFont="1" applyFill="1" applyBorder="1" applyAlignment="1"/>
    <xf numFmtId="169" fontId="28" fillId="2" borderId="16" xfId="1" applyNumberFormat="1" applyFont="1" applyFill="1" applyBorder="1" applyAlignment="1">
      <alignment horizontal="center"/>
    </xf>
    <xf numFmtId="0" fontId="5" fillId="2" borderId="15" xfId="1" applyFont="1" applyFill="1" applyBorder="1" applyAlignment="1">
      <alignment horizontal="center"/>
    </xf>
    <xf numFmtId="0" fontId="4" fillId="2" borderId="13" xfId="1" applyFont="1" applyFill="1" applyBorder="1" applyAlignment="1">
      <alignment horizontal="center"/>
    </xf>
    <xf numFmtId="0" fontId="4" fillId="2" borderId="15" xfId="1" applyFont="1" applyFill="1" applyBorder="1" applyAlignment="1">
      <alignment horizontal="center"/>
    </xf>
    <xf numFmtId="0" fontId="28" fillId="2" borderId="0" xfId="1" applyFont="1" applyFill="1" applyBorder="1" applyAlignment="1">
      <alignment horizontal="left"/>
    </xf>
    <xf numFmtId="0" fontId="32" fillId="2" borderId="0" xfId="1" applyFont="1" applyFill="1" applyBorder="1" applyAlignment="1">
      <alignment horizontal="center"/>
    </xf>
    <xf numFmtId="0" fontId="5" fillId="2" borderId="0" xfId="1" applyFont="1" applyFill="1" applyBorder="1" applyAlignment="1">
      <alignment horizontal="center"/>
    </xf>
    <xf numFmtId="168" fontId="28" fillId="2" borderId="0" xfId="1" applyNumberFormat="1" applyFont="1" applyFill="1" applyBorder="1" applyAlignment="1">
      <alignment horizontal="center"/>
    </xf>
    <xf numFmtId="0" fontId="33" fillId="2" borderId="0" xfId="1" applyFont="1" applyFill="1" applyAlignment="1">
      <alignment horizontal="left"/>
    </xf>
    <xf numFmtId="168" fontId="28" fillId="2" borderId="10" xfId="1" applyNumberFormat="1" applyFont="1" applyFill="1" applyBorder="1" applyAlignment="1">
      <alignment horizontal="right"/>
    </xf>
    <xf numFmtId="168" fontId="4" fillId="2" borderId="0" xfId="3" applyNumberFormat="1" applyFont="1" applyFill="1" applyBorder="1" applyAlignment="1" applyProtection="1">
      <alignment horizontal="center"/>
      <protection locked="0"/>
    </xf>
    <xf numFmtId="0" fontId="36" fillId="3" borderId="0" xfId="4" applyFont="1" applyFill="1"/>
    <xf numFmtId="0" fontId="35" fillId="3" borderId="0" xfId="4" applyFill="1"/>
    <xf numFmtId="0" fontId="35" fillId="0" borderId="0" xfId="4"/>
    <xf numFmtId="0" fontId="36" fillId="4" borderId="0" xfId="4" applyFont="1" applyFill="1"/>
    <xf numFmtId="0" fontId="35" fillId="4" borderId="0" xfId="4" applyFill="1"/>
    <xf numFmtId="0" fontId="2" fillId="0" borderId="10" xfId="4" applyFont="1" applyBorder="1" applyAlignment="1">
      <alignment vertical="center" wrapText="1"/>
    </xf>
    <xf numFmtId="0" fontId="2" fillId="0" borderId="10" xfId="4" applyFont="1" applyBorder="1" applyAlignment="1">
      <alignment horizontal="center" vertical="center" wrapText="1"/>
    </xf>
    <xf numFmtId="0" fontId="2" fillId="6" borderId="10" xfId="4" applyFont="1" applyFill="1" applyBorder="1" applyAlignment="1">
      <alignment vertical="center" wrapText="1"/>
    </xf>
    <xf numFmtId="3" fontId="1" fillId="0" borderId="10" xfId="4" applyNumberFormat="1" applyFont="1" applyBorder="1" applyAlignment="1">
      <alignment vertical="center" wrapText="1"/>
    </xf>
    <xf numFmtId="0" fontId="1" fillId="0" borderId="10" xfId="4" applyFont="1" applyBorder="1" applyAlignment="1">
      <alignment horizontal="center" vertical="center" wrapText="1"/>
    </xf>
    <xf numFmtId="0" fontId="1" fillId="0" borderId="10" xfId="4" applyFont="1" applyBorder="1" applyAlignment="1">
      <alignment vertical="center" wrapText="1"/>
    </xf>
    <xf numFmtId="0" fontId="1" fillId="0" borderId="0" xfId="4" applyFont="1" applyAlignment="1">
      <alignment vertical="center"/>
    </xf>
    <xf numFmtId="0" fontId="36" fillId="7" borderId="0" xfId="4" applyFont="1" applyFill="1" applyAlignment="1">
      <alignment vertical="center"/>
    </xf>
    <xf numFmtId="0" fontId="35" fillId="7" borderId="0" xfId="4" applyFill="1"/>
    <xf numFmtId="0" fontId="36" fillId="8" borderId="0" xfId="4" applyFont="1" applyFill="1" applyAlignment="1">
      <alignment vertical="center"/>
    </xf>
    <xf numFmtId="0" fontId="35" fillId="8" borderId="0" xfId="4" applyFill="1"/>
    <xf numFmtId="0" fontId="36" fillId="9" borderId="0" xfId="4" applyFont="1" applyFill="1" applyAlignment="1">
      <alignment vertical="center"/>
    </xf>
    <xf numFmtId="0" fontId="35" fillId="9" borderId="0" xfId="4" applyFill="1"/>
    <xf numFmtId="0" fontId="2" fillId="0" borderId="0" xfId="4" applyFont="1" applyBorder="1" applyAlignment="1">
      <alignment horizontal="center" vertical="center" wrapText="1"/>
    </xf>
    <xf numFmtId="0" fontId="1" fillId="0" borderId="0" xfId="4" applyFont="1" applyBorder="1" applyAlignment="1">
      <alignment horizontal="center" vertical="center" wrapText="1"/>
    </xf>
    <xf numFmtId="0" fontId="2" fillId="10" borderId="0" xfId="4" applyFont="1" applyFill="1"/>
    <xf numFmtId="9" fontId="1" fillId="10" borderId="0" xfId="4" applyNumberFormat="1" applyFont="1" applyFill="1" applyAlignment="1">
      <alignment horizontal="left"/>
    </xf>
    <xf numFmtId="0" fontId="7" fillId="2" borderId="10" xfId="1" applyFont="1" applyFill="1" applyBorder="1" applyAlignment="1" applyProtection="1">
      <alignment horizontal="center" vertical="center"/>
      <protection locked="0"/>
    </xf>
    <xf numFmtId="170" fontId="5" fillId="2" borderId="10" xfId="1" applyNumberFormat="1" applyFont="1" applyFill="1" applyBorder="1" applyAlignment="1">
      <alignment horizontal="center"/>
    </xf>
    <xf numFmtId="170" fontId="5" fillId="2" borderId="13" xfId="1" applyNumberFormat="1" applyFont="1" applyFill="1" applyBorder="1" applyAlignment="1">
      <alignment horizontal="center"/>
    </xf>
    <xf numFmtId="0" fontId="14" fillId="2" borderId="0" xfId="1" applyFont="1" applyFill="1" applyAlignment="1">
      <alignment horizontal="left"/>
    </xf>
    <xf numFmtId="0" fontId="5" fillId="2" borderId="1" xfId="1" applyFont="1" applyFill="1" applyBorder="1" applyAlignment="1"/>
    <xf numFmtId="0" fontId="5" fillId="2" borderId="17" xfId="1" applyFont="1" applyFill="1" applyBorder="1" applyAlignment="1">
      <alignment horizontal="center"/>
    </xf>
    <xf numFmtId="0" fontId="28" fillId="2" borderId="10" xfId="1" applyFont="1" applyFill="1" applyBorder="1" applyAlignment="1">
      <alignment horizontal="center"/>
    </xf>
    <xf numFmtId="0" fontId="4" fillId="2" borderId="15" xfId="1" applyFont="1" applyFill="1" applyBorder="1" applyAlignment="1">
      <alignment horizontal="center"/>
    </xf>
    <xf numFmtId="0" fontId="4" fillId="2" borderId="0" xfId="1" applyFont="1" applyFill="1" applyBorder="1" applyAlignment="1">
      <alignment horizontal="left"/>
    </xf>
    <xf numFmtId="0" fontId="4" fillId="2" borderId="13" xfId="1" applyFont="1" applyFill="1" applyBorder="1" applyAlignment="1">
      <alignment horizontal="center"/>
    </xf>
    <xf numFmtId="0" fontId="33" fillId="2" borderId="0" xfId="1" applyFont="1" applyFill="1" applyAlignment="1">
      <alignment horizontal="left"/>
    </xf>
    <xf numFmtId="0" fontId="35" fillId="10" borderId="0" xfId="4" applyFill="1"/>
    <xf numFmtId="0" fontId="2" fillId="11" borderId="10" xfId="4" applyFont="1" applyFill="1" applyBorder="1"/>
    <xf numFmtId="0" fontId="35" fillId="11" borderId="10" xfId="4" applyFill="1" applyBorder="1" applyAlignment="1">
      <alignment horizontal="center"/>
    </xf>
    <xf numFmtId="0" fontId="35" fillId="0" borderId="10" xfId="4" applyBorder="1"/>
    <xf numFmtId="0" fontId="35" fillId="0" borderId="10" xfId="4" applyBorder="1" applyAlignment="1">
      <alignment horizontal="center"/>
    </xf>
    <xf numFmtId="0" fontId="35" fillId="11" borderId="10" xfId="4" applyFill="1" applyBorder="1"/>
    <xf numFmtId="0" fontId="35" fillId="10" borderId="0" xfId="4" applyFill="1" applyAlignment="1">
      <alignment vertical="top"/>
    </xf>
    <xf numFmtId="0" fontId="2" fillId="10" borderId="0" xfId="4" applyFont="1" applyFill="1" applyAlignment="1">
      <alignment vertical="top"/>
    </xf>
    <xf numFmtId="0" fontId="41" fillId="0" borderId="0" xfId="4" applyFont="1"/>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xf numFmtId="0" fontId="28" fillId="2" borderId="10" xfId="0" applyFont="1" applyFill="1" applyBorder="1" applyAlignment="1">
      <alignment horizontal="center"/>
    </xf>
    <xf numFmtId="0" fontId="28" fillId="2" borderId="10" xfId="0" applyNumberFormat="1" applyFont="1" applyFill="1" applyBorder="1" applyAlignment="1">
      <alignment horizontal="center"/>
    </xf>
    <xf numFmtId="168" fontId="28" fillId="2" borderId="12" xfId="3" applyNumberFormat="1" applyFont="1" applyFill="1" applyBorder="1" applyAlignment="1" applyProtection="1">
      <alignment horizontal="center"/>
    </xf>
    <xf numFmtId="0" fontId="28" fillId="2" borderId="13" xfId="0" applyFont="1" applyFill="1" applyBorder="1" applyAlignment="1">
      <alignment horizontal="center"/>
    </xf>
    <xf numFmtId="0" fontId="28" fillId="2" borderId="21" xfId="0" applyFont="1" applyFill="1" applyBorder="1" applyAlignment="1">
      <alignment horizontal="center"/>
    </xf>
    <xf numFmtId="168" fontId="5" fillId="2" borderId="15" xfId="0" applyNumberFormat="1" applyFont="1" applyFill="1" applyBorder="1" applyAlignment="1">
      <alignment horizontal="right"/>
    </xf>
    <xf numFmtId="168" fontId="28" fillId="2" borderId="16" xfId="3" applyNumberFormat="1" applyFont="1" applyFill="1" applyBorder="1" applyAlignment="1">
      <alignment horizontal="center"/>
    </xf>
    <xf numFmtId="0" fontId="31" fillId="2" borderId="10" xfId="0" applyFont="1" applyFill="1" applyBorder="1" applyAlignment="1">
      <alignment horizontal="center" vertical="center" wrapText="1"/>
    </xf>
    <xf numFmtId="168" fontId="31" fillId="2" borderId="10" xfId="0" applyNumberFormat="1" applyFont="1" applyFill="1" applyBorder="1" applyAlignment="1">
      <alignment horizontal="center" vertical="center" wrapText="1"/>
    </xf>
    <xf numFmtId="168" fontId="5" fillId="2" borderId="25" xfId="1" applyNumberFormat="1" applyFont="1" applyFill="1" applyBorder="1" applyAlignment="1">
      <alignment horizontal="center"/>
    </xf>
    <xf numFmtId="168" fontId="28" fillId="2" borderId="25" xfId="3" applyNumberFormat="1" applyFont="1" applyFill="1" applyBorder="1" applyAlignment="1">
      <alignment horizontal="center"/>
    </xf>
    <xf numFmtId="0" fontId="5" fillId="2" borderId="11" xfId="0" applyFont="1" applyFill="1" applyBorder="1" applyAlignment="1"/>
    <xf numFmtId="0" fontId="5" fillId="2" borderId="9" xfId="0" applyFont="1" applyFill="1" applyBorder="1" applyAlignment="1"/>
    <xf numFmtId="0" fontId="28" fillId="2" borderId="17" xfId="0" applyFont="1" applyFill="1" applyBorder="1" applyAlignment="1"/>
    <xf numFmtId="0" fontId="28" fillId="2" borderId="0" xfId="0" applyFont="1" applyFill="1" applyBorder="1" applyAlignment="1"/>
    <xf numFmtId="0" fontId="28" fillId="2" borderId="0" xfId="0" applyFont="1" applyFill="1" applyBorder="1" applyAlignment="1">
      <alignment horizontal="center"/>
    </xf>
    <xf numFmtId="168" fontId="5" fillId="2" borderId="0" xfId="0" applyNumberFormat="1" applyFont="1" applyFill="1" applyBorder="1" applyAlignment="1">
      <alignment horizontal="right"/>
    </xf>
    <xf numFmtId="168" fontId="28" fillId="2" borderId="0" xfId="3" applyNumberFormat="1" applyFont="1" applyFill="1" applyBorder="1" applyAlignment="1">
      <alignment horizontal="center"/>
    </xf>
    <xf numFmtId="0" fontId="0" fillId="0" borderId="10" xfId="4" applyFont="1" applyBorder="1" applyAlignment="1">
      <alignment vertical="center" wrapText="1"/>
    </xf>
    <xf numFmtId="168" fontId="5" fillId="2" borderId="13" xfId="1" applyNumberFormat="1" applyFont="1" applyFill="1" applyBorder="1" applyAlignment="1">
      <alignment horizontal="center"/>
    </xf>
    <xf numFmtId="168" fontId="28" fillId="2" borderId="13" xfId="3" applyNumberFormat="1" applyFont="1" applyFill="1" applyBorder="1" applyAlignment="1">
      <alignment horizontal="center"/>
    </xf>
    <xf numFmtId="49" fontId="12" fillId="2" borderId="1" xfId="2" applyNumberFormat="1" applyFill="1" applyBorder="1" applyAlignment="1" applyProtection="1">
      <alignment horizontal="left" vertical="center"/>
      <protection locked="0"/>
    </xf>
    <xf numFmtId="49" fontId="12" fillId="2" borderId="2" xfId="2" applyNumberFormat="1" applyFill="1" applyBorder="1" applyAlignment="1" applyProtection="1">
      <alignment horizontal="left" vertical="center"/>
      <protection locked="0"/>
    </xf>
    <xf numFmtId="49" fontId="12" fillId="2" borderId="3" xfId="2" applyNumberFormat="1" applyFill="1" applyBorder="1" applyAlignment="1" applyProtection="1">
      <alignment horizontal="left" vertical="center"/>
      <protection locked="0"/>
    </xf>
    <xf numFmtId="1" fontId="3" fillId="2" borderId="1" xfId="1" applyNumberFormat="1" applyFill="1" applyBorder="1" applyAlignment="1" applyProtection="1">
      <alignment horizontal="center"/>
      <protection locked="0"/>
    </xf>
    <xf numFmtId="1" fontId="3" fillId="2" borderId="2" xfId="1" applyNumberFormat="1" applyFill="1" applyBorder="1" applyAlignment="1" applyProtection="1">
      <alignment horizontal="center"/>
      <protection locked="0"/>
    </xf>
    <xf numFmtId="1" fontId="3" fillId="2" borderId="3" xfId="1" applyNumberFormat="1" applyFill="1" applyBorder="1" applyAlignment="1" applyProtection="1">
      <alignment horizontal="center"/>
      <protection locked="0"/>
    </xf>
    <xf numFmtId="0" fontId="11" fillId="2" borderId="1"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protection locked="0"/>
    </xf>
    <xf numFmtId="49" fontId="10" fillId="2" borderId="1" xfId="1" applyNumberFormat="1" applyFont="1" applyFill="1" applyBorder="1" applyAlignment="1" applyProtection="1">
      <alignment horizontal="left"/>
      <protection locked="0"/>
    </xf>
    <xf numFmtId="49" fontId="10" fillId="2" borderId="2" xfId="1" applyNumberFormat="1" applyFont="1" applyFill="1" applyBorder="1" applyAlignment="1" applyProtection="1">
      <alignment horizontal="left"/>
      <protection locked="0"/>
    </xf>
    <xf numFmtId="49" fontId="10" fillId="2" borderId="3" xfId="1" applyNumberFormat="1" applyFont="1" applyFill="1" applyBorder="1" applyAlignment="1" applyProtection="1">
      <alignment horizontal="left"/>
      <protection locked="0"/>
    </xf>
    <xf numFmtId="0" fontId="11" fillId="2" borderId="1" xfId="1" applyFont="1" applyFill="1" applyBorder="1" applyAlignment="1" applyProtection="1">
      <alignment horizontal="left" vertical="center" wrapText="1"/>
      <protection locked="0"/>
    </xf>
    <xf numFmtId="0" fontId="11" fillId="2" borderId="2" xfId="1" applyFont="1" applyFill="1" applyBorder="1" applyAlignment="1" applyProtection="1">
      <alignment horizontal="left" vertical="center" wrapText="1"/>
      <protection locked="0"/>
    </xf>
    <xf numFmtId="0" fontId="11" fillId="2" borderId="3" xfId="1" applyFont="1" applyFill="1" applyBorder="1" applyAlignment="1" applyProtection="1">
      <alignment horizontal="left" vertical="center" wrapText="1"/>
      <protection locked="0"/>
    </xf>
    <xf numFmtId="164" fontId="10" fillId="2" borderId="2" xfId="1" applyNumberFormat="1" applyFont="1" applyFill="1" applyBorder="1" applyAlignment="1" applyProtection="1">
      <alignment horizontal="left"/>
      <protection locked="0"/>
    </xf>
    <xf numFmtId="164" fontId="10" fillId="2" borderId="3" xfId="1" applyNumberFormat="1" applyFont="1" applyFill="1" applyBorder="1" applyAlignment="1" applyProtection="1">
      <alignment horizontal="left"/>
      <protection locked="0"/>
    </xf>
    <xf numFmtId="167" fontId="10" fillId="2" borderId="2" xfId="1" applyNumberFormat="1" applyFont="1" applyFill="1" applyBorder="1" applyAlignment="1" applyProtection="1">
      <alignment horizontal="left"/>
      <protection locked="0"/>
    </xf>
    <xf numFmtId="167" fontId="10" fillId="2" borderId="3" xfId="1" applyNumberFormat="1" applyFont="1" applyFill="1" applyBorder="1" applyAlignment="1" applyProtection="1">
      <alignment horizontal="left"/>
      <protection locked="0"/>
    </xf>
    <xf numFmtId="0" fontId="7" fillId="2" borderId="0" xfId="1" applyFont="1" applyFill="1" applyBorder="1" applyAlignment="1">
      <alignment horizontal="left"/>
    </xf>
    <xf numFmtId="0" fontId="11" fillId="2" borderId="0" xfId="1" applyFont="1" applyFill="1" applyBorder="1" applyAlignment="1" applyProtection="1">
      <alignment horizontal="center" vertical="center" wrapText="1"/>
      <protection locked="0"/>
    </xf>
    <xf numFmtId="0" fontId="7" fillId="2" borderId="0" xfId="1" applyFont="1" applyFill="1" applyBorder="1" applyAlignment="1">
      <alignment horizontal="center"/>
    </xf>
    <xf numFmtId="166" fontId="10" fillId="2" borderId="2" xfId="1" applyNumberFormat="1" applyFont="1" applyFill="1" applyBorder="1" applyAlignment="1" applyProtection="1">
      <alignment horizontal="left"/>
      <protection locked="0"/>
    </xf>
    <xf numFmtId="166" fontId="10" fillId="2" borderId="3" xfId="1" applyNumberFormat="1" applyFont="1" applyFill="1" applyBorder="1" applyAlignment="1" applyProtection="1">
      <alignment horizontal="left"/>
      <protection locked="0"/>
    </xf>
    <xf numFmtId="14" fontId="10" fillId="2" borderId="2" xfId="1" applyNumberFormat="1" applyFont="1" applyFill="1" applyBorder="1" applyAlignment="1" applyProtection="1">
      <alignment horizontal="left"/>
      <protection locked="0"/>
    </xf>
    <xf numFmtId="14" fontId="10" fillId="2" borderId="3" xfId="1" applyNumberFormat="1" applyFont="1" applyFill="1" applyBorder="1" applyAlignment="1" applyProtection="1">
      <alignment horizontal="left"/>
      <protection locked="0"/>
    </xf>
    <xf numFmtId="0" fontId="7" fillId="2" borderId="1" xfId="1" applyFont="1" applyFill="1" applyBorder="1" applyAlignment="1" applyProtection="1">
      <alignment horizontal="center"/>
      <protection locked="0"/>
    </xf>
    <xf numFmtId="0" fontId="7" fillId="2" borderId="2" xfId="1" applyFont="1" applyFill="1" applyBorder="1" applyAlignment="1" applyProtection="1">
      <alignment horizontal="center"/>
      <protection locked="0"/>
    </xf>
    <xf numFmtId="0" fontId="7" fillId="2" borderId="3" xfId="1" applyFont="1" applyFill="1" applyBorder="1" applyAlignment="1" applyProtection="1">
      <alignment horizontal="center"/>
      <protection locked="0"/>
    </xf>
    <xf numFmtId="0" fontId="3" fillId="2" borderId="1" xfId="1" applyFill="1" applyBorder="1" applyAlignment="1" applyProtection="1">
      <alignment horizontal="center"/>
      <protection locked="0"/>
    </xf>
    <xf numFmtId="0" fontId="3" fillId="2" borderId="2" xfId="1" applyFill="1" applyBorder="1" applyAlignment="1" applyProtection="1">
      <alignment horizontal="center"/>
      <protection locked="0"/>
    </xf>
    <xf numFmtId="0" fontId="3" fillId="2" borderId="3" xfId="1" applyFill="1" applyBorder="1" applyAlignment="1" applyProtection="1">
      <alignment horizontal="center"/>
      <protection locked="0"/>
    </xf>
    <xf numFmtId="0" fontId="7" fillId="2" borderId="1" xfId="1" applyFont="1" applyFill="1" applyBorder="1" applyAlignment="1" applyProtection="1">
      <alignment horizontal="center" vertical="center"/>
      <protection locked="0"/>
    </xf>
    <xf numFmtId="0" fontId="7" fillId="2" borderId="2"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11" fillId="2" borderId="1" xfId="1" applyFont="1" applyFill="1" applyBorder="1" applyAlignment="1" applyProtection="1">
      <protection locked="0"/>
    </xf>
    <xf numFmtId="0" fontId="11" fillId="2" borderId="2" xfId="1" applyFont="1" applyFill="1" applyBorder="1" applyAlignment="1" applyProtection="1">
      <protection locked="0"/>
    </xf>
    <xf numFmtId="0" fontId="11" fillId="2" borderId="3" xfId="1" applyFont="1" applyFill="1" applyBorder="1" applyAlignment="1" applyProtection="1">
      <protection locked="0"/>
    </xf>
    <xf numFmtId="0" fontId="11" fillId="2" borderId="1" xfId="1" applyFont="1" applyFill="1" applyBorder="1" applyAlignment="1" applyProtection="1">
      <alignment horizontal="center"/>
      <protection locked="0"/>
    </xf>
    <xf numFmtId="0" fontId="11" fillId="2" borderId="2" xfId="1" applyFont="1" applyFill="1" applyBorder="1" applyAlignment="1" applyProtection="1">
      <alignment horizontal="center"/>
      <protection locked="0"/>
    </xf>
    <xf numFmtId="0" fontId="11" fillId="2" borderId="3" xfId="1" applyFont="1" applyFill="1" applyBorder="1" applyAlignment="1" applyProtection="1">
      <alignment horizontal="center"/>
      <protection locked="0"/>
    </xf>
    <xf numFmtId="0" fontId="7" fillId="2" borderId="1" xfId="1" applyFont="1" applyFill="1" applyBorder="1" applyAlignment="1" applyProtection="1">
      <alignment horizontal="center"/>
    </xf>
    <xf numFmtId="0" fontId="7" fillId="2" borderId="2" xfId="1" applyFont="1" applyFill="1" applyBorder="1" applyAlignment="1" applyProtection="1">
      <alignment horizontal="center"/>
    </xf>
    <xf numFmtId="0" fontId="7" fillId="2" borderId="3" xfId="1" applyFont="1" applyFill="1" applyBorder="1" applyAlignment="1" applyProtection="1">
      <alignment horizontal="center"/>
    </xf>
    <xf numFmtId="0" fontId="10" fillId="2" borderId="1" xfId="1" applyFont="1" applyFill="1" applyBorder="1" applyAlignment="1" applyProtection="1">
      <alignment horizontal="center"/>
    </xf>
    <xf numFmtId="0" fontId="10" fillId="2" borderId="2" xfId="1" applyFont="1" applyFill="1" applyBorder="1" applyAlignment="1" applyProtection="1">
      <alignment horizontal="center"/>
    </xf>
    <xf numFmtId="0" fontId="10" fillId="2" borderId="3" xfId="1" applyFont="1" applyFill="1" applyBorder="1" applyAlignment="1" applyProtection="1">
      <alignment horizontal="center"/>
    </xf>
    <xf numFmtId="0" fontId="15" fillId="2" borderId="10" xfId="1" applyFont="1" applyFill="1" applyBorder="1" applyAlignment="1" applyProtection="1">
      <alignment horizontal="center"/>
      <protection locked="0"/>
    </xf>
    <xf numFmtId="0" fontId="13" fillId="2" borderId="1" xfId="1" applyFont="1" applyFill="1" applyBorder="1" applyAlignment="1" applyProtection="1">
      <alignment horizontal="center"/>
      <protection locked="0"/>
    </xf>
    <xf numFmtId="0" fontId="13" fillId="2" borderId="2" xfId="1" applyFont="1" applyFill="1" applyBorder="1" applyAlignment="1" applyProtection="1">
      <alignment horizontal="center"/>
      <protection locked="0"/>
    </xf>
    <xf numFmtId="0" fontId="13" fillId="2" borderId="3" xfId="1" applyFont="1" applyFill="1" applyBorder="1" applyAlignment="1" applyProtection="1">
      <alignment horizontal="center"/>
      <protection locked="0"/>
    </xf>
    <xf numFmtId="0" fontId="7" fillId="2" borderId="4" xfId="1" applyFont="1" applyFill="1" applyBorder="1" applyAlignment="1" applyProtection="1">
      <alignment horizontal="left" vertical="top"/>
      <protection locked="0"/>
    </xf>
    <xf numFmtId="0" fontId="7" fillId="2" borderId="5" xfId="1" applyFont="1" applyFill="1" applyBorder="1" applyAlignment="1" applyProtection="1">
      <alignment horizontal="left" vertical="top"/>
      <protection locked="0"/>
    </xf>
    <xf numFmtId="0" fontId="7" fillId="2" borderId="6" xfId="1" applyFont="1" applyFill="1" applyBorder="1" applyAlignment="1" applyProtection="1">
      <alignment horizontal="left" vertical="top"/>
      <protection locked="0"/>
    </xf>
    <xf numFmtId="0" fontId="7" fillId="2" borderId="11" xfId="1" applyFont="1" applyFill="1" applyBorder="1" applyAlignment="1" applyProtection="1">
      <alignment horizontal="left" vertical="top"/>
      <protection locked="0"/>
    </xf>
    <xf numFmtId="0" fontId="7" fillId="2" borderId="9" xfId="1" applyFont="1" applyFill="1" applyBorder="1" applyAlignment="1" applyProtection="1">
      <alignment horizontal="left" vertical="top"/>
      <protection locked="0"/>
    </xf>
    <xf numFmtId="0" fontId="7" fillId="2" borderId="12" xfId="1" applyFont="1" applyFill="1" applyBorder="1" applyAlignment="1" applyProtection="1">
      <alignment horizontal="left" vertical="top"/>
      <protection locked="0"/>
    </xf>
    <xf numFmtId="0" fontId="10" fillId="2" borderId="1" xfId="1" applyFont="1" applyFill="1" applyBorder="1" applyAlignment="1" applyProtection="1">
      <alignment horizontal="center"/>
      <protection locked="0"/>
    </xf>
    <xf numFmtId="0" fontId="10" fillId="2" borderId="2" xfId="1" applyFont="1" applyFill="1" applyBorder="1" applyAlignment="1" applyProtection="1">
      <alignment horizontal="center"/>
      <protection locked="0"/>
    </xf>
    <xf numFmtId="0" fontId="10" fillId="2" borderId="3" xfId="1" applyFont="1" applyFill="1" applyBorder="1" applyAlignment="1" applyProtection="1">
      <alignment horizontal="center"/>
      <protection locked="0"/>
    </xf>
    <xf numFmtId="0" fontId="29" fillId="0" borderId="0" xfId="1" applyFont="1" applyBorder="1" applyAlignment="1">
      <alignment horizontal="center" vertical="center"/>
    </xf>
    <xf numFmtId="0" fontId="28" fillId="2" borderId="0" xfId="1" applyFont="1" applyFill="1" applyBorder="1" applyAlignment="1">
      <alignment horizontal="center" vertical="center"/>
    </xf>
    <xf numFmtId="0" fontId="4" fillId="2" borderId="0" xfId="1" applyFont="1" applyFill="1" applyBorder="1" applyAlignment="1">
      <alignment horizontal="left" vertical="center"/>
    </xf>
    <xf numFmtId="0" fontId="5" fillId="2" borderId="1" xfId="1" applyFont="1" applyFill="1" applyBorder="1" applyAlignment="1">
      <alignment horizontal="left"/>
    </xf>
    <xf numFmtId="0" fontId="5" fillId="2" borderId="3" xfId="1" applyFont="1" applyFill="1" applyBorder="1" applyAlignment="1">
      <alignment horizontal="left"/>
    </xf>
    <xf numFmtId="0" fontId="33" fillId="2" borderId="2" xfId="1" applyNumberFormat="1" applyFont="1" applyFill="1" applyBorder="1" applyAlignment="1" applyProtection="1">
      <alignment horizontal="left"/>
    </xf>
    <xf numFmtId="0" fontId="33" fillId="2" borderId="3" xfId="1" applyNumberFormat="1" applyFont="1" applyFill="1" applyBorder="1" applyAlignment="1" applyProtection="1">
      <alignment horizontal="left"/>
    </xf>
    <xf numFmtId="49" fontId="33" fillId="2" borderId="2" xfId="1" applyNumberFormat="1" applyFont="1" applyFill="1" applyBorder="1" applyAlignment="1" applyProtection="1">
      <alignment horizontal="left"/>
    </xf>
    <xf numFmtId="0" fontId="28" fillId="2" borderId="1" xfId="1" applyFont="1" applyFill="1" applyBorder="1" applyAlignment="1">
      <alignment horizontal="center"/>
    </xf>
    <xf numFmtId="0" fontId="28" fillId="2" borderId="3" xfId="1" applyFont="1" applyFill="1" applyBorder="1" applyAlignment="1">
      <alignment horizontal="center"/>
    </xf>
    <xf numFmtId="0" fontId="5" fillId="2" borderId="1" xfId="1" applyFont="1" applyFill="1" applyBorder="1" applyAlignment="1"/>
    <xf numFmtId="0" fontId="5" fillId="2" borderId="3" xfId="1" applyFont="1" applyFill="1" applyBorder="1" applyAlignment="1"/>
    <xf numFmtId="164" fontId="31" fillId="2" borderId="2" xfId="1" applyNumberFormat="1" applyFont="1" applyFill="1" applyBorder="1" applyAlignment="1">
      <alignment horizontal="left"/>
    </xf>
    <xf numFmtId="164" fontId="31" fillId="2" borderId="3" xfId="1" applyNumberFormat="1" applyFont="1" applyFill="1" applyBorder="1" applyAlignment="1">
      <alignment horizontal="left"/>
    </xf>
    <xf numFmtId="49" fontId="33" fillId="2" borderId="2" xfId="1" applyNumberFormat="1" applyFont="1" applyFill="1" applyBorder="1" applyAlignment="1">
      <alignment horizontal="left"/>
    </xf>
    <xf numFmtId="0" fontId="33" fillId="2" borderId="2" xfId="1" applyNumberFormat="1" applyFont="1" applyFill="1" applyBorder="1" applyAlignment="1">
      <alignment horizontal="left"/>
    </xf>
    <xf numFmtId="0" fontId="33" fillId="2" borderId="3" xfId="1" applyNumberFormat="1" applyFont="1" applyFill="1" applyBorder="1" applyAlignment="1">
      <alignment horizontal="left"/>
    </xf>
    <xf numFmtId="14" fontId="33" fillId="2" borderId="2" xfId="1" applyNumberFormat="1" applyFont="1" applyFill="1" applyBorder="1" applyAlignment="1" applyProtection="1">
      <alignment horizontal="left"/>
    </xf>
    <xf numFmtId="14" fontId="33" fillId="2" borderId="3" xfId="1" applyNumberFormat="1" applyFont="1" applyFill="1" applyBorder="1" applyAlignment="1" applyProtection="1">
      <alignment horizontal="left"/>
    </xf>
    <xf numFmtId="0" fontId="30" fillId="2" borderId="1" xfId="1" applyFont="1" applyFill="1" applyBorder="1" applyAlignment="1">
      <alignment horizontal="center"/>
    </xf>
    <xf numFmtId="0" fontId="30" fillId="2" borderId="3" xfId="1" applyFont="1" applyFill="1" applyBorder="1" applyAlignment="1">
      <alignment horizontal="center"/>
    </xf>
    <xf numFmtId="0" fontId="28" fillId="2" borderId="18" xfId="1" applyFont="1" applyFill="1" applyBorder="1" applyAlignment="1">
      <alignment horizontal="left"/>
    </xf>
    <xf numFmtId="0" fontId="28" fillId="2" borderId="20" xfId="1" applyFont="1" applyFill="1" applyBorder="1" applyAlignment="1">
      <alignment horizontal="left"/>
    </xf>
    <xf numFmtId="0" fontId="5" fillId="2" borderId="17" xfId="1" applyFont="1" applyFill="1" applyBorder="1" applyAlignment="1">
      <alignment horizontal="center"/>
    </xf>
    <xf numFmtId="0" fontId="5" fillId="2" borderId="20" xfId="1" applyFont="1" applyFill="1" applyBorder="1" applyAlignment="1">
      <alignment horizontal="center"/>
    </xf>
    <xf numFmtId="0" fontId="4" fillId="2" borderId="0" xfId="1" applyFont="1" applyFill="1" applyAlignment="1">
      <alignment horizontal="left"/>
    </xf>
    <xf numFmtId="0" fontId="5" fillId="2" borderId="13" xfId="1" applyFont="1" applyFill="1" applyBorder="1" applyAlignment="1">
      <alignment horizontal="left"/>
    </xf>
    <xf numFmtId="1" fontId="28" fillId="2" borderId="13" xfId="1" applyNumberFormat="1" applyFont="1" applyFill="1" applyBorder="1" applyAlignment="1">
      <alignment horizontal="center"/>
    </xf>
    <xf numFmtId="0" fontId="5" fillId="2" borderId="10" xfId="1" applyFont="1" applyFill="1" applyBorder="1" applyAlignment="1">
      <alignment horizontal="left"/>
    </xf>
    <xf numFmtId="1" fontId="28" fillId="2" borderId="10" xfId="1" applyNumberFormat="1" applyFont="1" applyFill="1" applyBorder="1" applyAlignment="1">
      <alignment horizontal="center"/>
    </xf>
    <xf numFmtId="0" fontId="28" fillId="2" borderId="10" xfId="1" applyFont="1" applyFill="1" applyBorder="1" applyAlignment="1">
      <alignment horizontal="center"/>
    </xf>
    <xf numFmtId="0" fontId="30" fillId="2" borderId="4" xfId="1" applyFont="1" applyFill="1" applyBorder="1" applyAlignment="1">
      <alignment horizontal="center"/>
    </xf>
    <xf numFmtId="0" fontId="30" fillId="2" borderId="5" xfId="1" applyFont="1" applyFill="1" applyBorder="1" applyAlignment="1">
      <alignment horizontal="center"/>
    </xf>
    <xf numFmtId="166" fontId="28" fillId="2" borderId="10" xfId="1" applyNumberFormat="1" applyFont="1" applyFill="1" applyBorder="1" applyAlignment="1">
      <alignment horizontal="center"/>
    </xf>
    <xf numFmtId="0" fontId="4" fillId="2" borderId="14" xfId="1" applyFont="1" applyFill="1" applyBorder="1" applyAlignment="1">
      <alignment horizontal="left"/>
    </xf>
    <xf numFmtId="0" fontId="4" fillId="2" borderId="15" xfId="1" applyFont="1" applyFill="1" applyBorder="1" applyAlignment="1">
      <alignment horizontal="left"/>
    </xf>
    <xf numFmtId="0" fontId="4" fillId="2" borderId="15" xfId="1" applyFont="1" applyFill="1" applyBorder="1" applyAlignment="1">
      <alignment horizontal="center"/>
    </xf>
    <xf numFmtId="0" fontId="4" fillId="2" borderId="0" xfId="1" applyFont="1" applyFill="1" applyBorder="1" applyAlignment="1">
      <alignment horizontal="left"/>
    </xf>
    <xf numFmtId="0" fontId="30" fillId="2" borderId="13" xfId="1" applyFont="1" applyFill="1" applyBorder="1" applyAlignment="1">
      <alignment horizontal="left"/>
    </xf>
    <xf numFmtId="0" fontId="4" fillId="2" borderId="13" xfId="1" applyFont="1" applyFill="1" applyBorder="1" applyAlignment="1">
      <alignment horizontal="center"/>
    </xf>
    <xf numFmtId="0" fontId="33" fillId="2" borderId="0" xfId="1" applyFont="1" applyFill="1" applyAlignment="1">
      <alignment horizontal="left"/>
    </xf>
    <xf numFmtId="0" fontId="5" fillId="2" borderId="13" xfId="1" applyFont="1" applyFill="1" applyBorder="1" applyAlignment="1" applyProtection="1">
      <alignment horizontal="left"/>
      <protection locked="0"/>
    </xf>
    <xf numFmtId="0" fontId="28" fillId="2" borderId="13" xfId="1" applyFont="1" applyFill="1" applyBorder="1" applyAlignment="1" applyProtection="1">
      <alignment horizontal="center"/>
      <protection locked="0"/>
    </xf>
    <xf numFmtId="0" fontId="28" fillId="2" borderId="14" xfId="1" applyFont="1" applyFill="1" applyBorder="1" applyAlignment="1">
      <alignment horizontal="left"/>
    </xf>
    <xf numFmtId="0" fontId="28" fillId="2" borderId="15" xfId="1" applyFont="1" applyFill="1" applyBorder="1" applyAlignment="1">
      <alignment horizontal="left"/>
    </xf>
    <xf numFmtId="0" fontId="32" fillId="2" borderId="15" xfId="1" applyFont="1" applyFill="1" applyBorder="1" applyAlignment="1">
      <alignment horizontal="center"/>
    </xf>
    <xf numFmtId="0" fontId="5" fillId="2" borderId="4" xfId="1" applyFont="1" applyFill="1" applyBorder="1" applyAlignment="1">
      <alignment horizontal="left"/>
    </xf>
    <xf numFmtId="0" fontId="5" fillId="2" borderId="5" xfId="1" applyFont="1" applyFill="1" applyBorder="1" applyAlignment="1">
      <alignment horizontal="left"/>
    </xf>
    <xf numFmtId="0" fontId="28" fillId="2" borderId="1" xfId="1" applyNumberFormat="1" applyFont="1" applyFill="1" applyBorder="1" applyAlignment="1" applyProtection="1">
      <alignment horizontal="center"/>
    </xf>
    <xf numFmtId="0" fontId="28" fillId="2" borderId="3" xfId="1" applyNumberFormat="1" applyFont="1" applyFill="1" applyBorder="1" applyAlignment="1" applyProtection="1">
      <alignment horizontal="center"/>
    </xf>
    <xf numFmtId="0" fontId="30" fillId="2" borderId="0" xfId="1" applyFont="1" applyFill="1" applyAlignment="1">
      <alignment horizontal="left" vertical="center" wrapText="1"/>
    </xf>
    <xf numFmtId="0" fontId="30" fillId="2" borderId="0" xfId="1" applyFont="1" applyFill="1" applyAlignment="1">
      <alignment horizontal="left" vertical="center"/>
    </xf>
    <xf numFmtId="0" fontId="28" fillId="2" borderId="10" xfId="1" applyFont="1" applyFill="1" applyBorder="1" applyAlignment="1" applyProtection="1">
      <alignment horizontal="center"/>
      <protection locked="0"/>
    </xf>
    <xf numFmtId="166" fontId="4" fillId="2" borderId="0" xfId="1" applyNumberFormat="1" applyFont="1" applyFill="1" applyBorder="1" applyAlignment="1" applyProtection="1">
      <alignment horizontal="center"/>
      <protection locked="0"/>
    </xf>
    <xf numFmtId="0" fontId="4" fillId="2" borderId="18" xfId="1" applyFont="1" applyFill="1" applyBorder="1" applyAlignment="1">
      <alignment horizontal="left"/>
    </xf>
    <xf numFmtId="0" fontId="4" fillId="2" borderId="19" xfId="1" applyFont="1" applyFill="1" applyBorder="1" applyAlignment="1">
      <alignment horizontal="left"/>
    </xf>
    <xf numFmtId="0" fontId="4" fillId="2" borderId="20" xfId="1" applyFont="1" applyFill="1" applyBorder="1" applyAlignment="1">
      <alignment horizontal="left"/>
    </xf>
    <xf numFmtId="0" fontId="5" fillId="2" borderId="10" xfId="0" applyFont="1" applyFill="1" applyBorder="1" applyAlignment="1">
      <alignment horizontal="left"/>
    </xf>
    <xf numFmtId="0" fontId="28" fillId="2" borderId="1" xfId="0" applyFont="1" applyFill="1" applyBorder="1" applyAlignment="1">
      <alignment horizontal="center"/>
    </xf>
    <xf numFmtId="0" fontId="28" fillId="2" borderId="3"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30" fillId="2" borderId="4" xfId="0" applyFont="1" applyFill="1" applyBorder="1" applyAlignment="1">
      <alignment horizontal="center"/>
    </xf>
    <xf numFmtId="0" fontId="30" fillId="2" borderId="6" xfId="0" applyFont="1" applyFill="1" applyBorder="1" applyAlignment="1">
      <alignment horizontal="center"/>
    </xf>
    <xf numFmtId="166" fontId="28" fillId="2" borderId="13" xfId="0" applyNumberFormat="1" applyFont="1" applyFill="1" applyBorder="1" applyAlignment="1">
      <alignment horizontal="center"/>
    </xf>
    <xf numFmtId="0" fontId="28" fillId="2" borderId="14" xfId="0" applyFont="1" applyFill="1" applyBorder="1" applyAlignment="1">
      <alignment horizontal="left"/>
    </xf>
    <xf numFmtId="0" fontId="28" fillId="2" borderId="15" xfId="0" applyFont="1" applyFill="1" applyBorder="1" applyAlignment="1">
      <alignment horizontal="left"/>
    </xf>
    <xf numFmtId="0" fontId="28" fillId="2" borderId="15" xfId="0" applyFont="1" applyFill="1" applyBorder="1" applyAlignment="1">
      <alignment horizontal="center"/>
    </xf>
    <xf numFmtId="0" fontId="5" fillId="2" borderId="10" xfId="0" applyFont="1" applyFill="1" applyBorder="1" applyAlignment="1">
      <alignment horizontal="center"/>
    </xf>
    <xf numFmtId="0" fontId="31" fillId="2" borderId="1" xfId="0" applyFont="1" applyFill="1" applyBorder="1" applyAlignment="1">
      <alignment horizontal="center"/>
    </xf>
    <xf numFmtId="0" fontId="31" fillId="2" borderId="3" xfId="0" applyFont="1" applyFill="1" applyBorder="1" applyAlignment="1">
      <alignment horizontal="center"/>
    </xf>
    <xf numFmtId="0" fontId="28" fillId="2" borderId="10" xfId="0" applyFont="1" applyFill="1" applyBorder="1" applyAlignment="1">
      <alignment horizontal="center" vertical="center"/>
    </xf>
    <xf numFmtId="0" fontId="5" fillId="2" borderId="3" xfId="0" applyFont="1" applyFill="1" applyBorder="1" applyAlignment="1">
      <alignment horizontal="center"/>
    </xf>
    <xf numFmtId="0" fontId="5" fillId="2" borderId="1" xfId="0" applyFont="1" applyFill="1" applyBorder="1" applyAlignment="1"/>
    <xf numFmtId="0" fontId="5" fillId="2" borderId="3" xfId="0" applyFont="1" applyFill="1" applyBorder="1" applyAlignment="1"/>
    <xf numFmtId="0" fontId="5" fillId="2" borderId="1" xfId="0" applyFont="1" applyFill="1" applyBorder="1" applyAlignment="1">
      <alignment vertical="center"/>
    </xf>
    <xf numFmtId="0" fontId="5" fillId="2" borderId="3" xfId="0" applyFont="1" applyFill="1" applyBorder="1" applyAlignment="1">
      <alignment vertical="center"/>
    </xf>
    <xf numFmtId="0" fontId="5" fillId="2" borderId="10" xfId="0" applyFont="1" applyFill="1" applyBorder="1" applyAlignment="1"/>
    <xf numFmtId="0" fontId="5" fillId="2" borderId="13" xfId="0" applyFont="1" applyFill="1" applyBorder="1" applyAlignment="1"/>
    <xf numFmtId="0" fontId="5" fillId="2" borderId="13" xfId="0" applyFont="1" applyFill="1" applyBorder="1" applyAlignment="1">
      <alignment horizontal="center"/>
    </xf>
    <xf numFmtId="0" fontId="28" fillId="2" borderId="18" xfId="0" applyFont="1" applyFill="1" applyBorder="1" applyAlignment="1"/>
    <xf numFmtId="0" fontId="28" fillId="2" borderId="20" xfId="0" applyFont="1" applyFill="1" applyBorder="1" applyAlignment="1"/>
    <xf numFmtId="0" fontId="5" fillId="2" borderId="17" xfId="0" applyFont="1" applyFill="1" applyBorder="1" applyAlignment="1">
      <alignment horizontal="center"/>
    </xf>
    <xf numFmtId="0" fontId="5" fillId="2" borderId="20" xfId="0" applyFont="1" applyFill="1" applyBorder="1" applyAlignment="1">
      <alignment horizontal="center"/>
    </xf>
    <xf numFmtId="0" fontId="28" fillId="2" borderId="17" xfId="0" applyFont="1" applyFill="1" applyBorder="1" applyAlignment="1">
      <alignment horizontal="center"/>
    </xf>
    <xf numFmtId="0" fontId="28" fillId="2" borderId="20" xfId="0" applyFont="1" applyFill="1" applyBorder="1" applyAlignment="1">
      <alignment horizontal="center"/>
    </xf>
    <xf numFmtId="0" fontId="28" fillId="2" borderId="1" xfId="0" applyFont="1" applyFill="1" applyBorder="1" applyAlignment="1">
      <alignment vertical="center"/>
    </xf>
    <xf numFmtId="0" fontId="28" fillId="2" borderId="3" xfId="0" applyFont="1" applyFill="1" applyBorder="1" applyAlignment="1">
      <alignment vertical="center"/>
    </xf>
    <xf numFmtId="166" fontId="28" fillId="2" borderId="10" xfId="0" applyNumberFormat="1" applyFont="1" applyFill="1" applyBorder="1" applyAlignment="1">
      <alignment horizontal="center"/>
    </xf>
    <xf numFmtId="0" fontId="30" fillId="2" borderId="22" xfId="1" applyFont="1" applyFill="1" applyBorder="1" applyAlignment="1">
      <alignment horizontal="center"/>
    </xf>
    <xf numFmtId="0" fontId="30" fillId="2" borderId="23" xfId="1" applyFont="1" applyFill="1" applyBorder="1" applyAlignment="1">
      <alignment horizontal="center"/>
    </xf>
    <xf numFmtId="0" fontId="30" fillId="2" borderId="24" xfId="1" applyFont="1" applyFill="1" applyBorder="1" applyAlignment="1">
      <alignment horizontal="center"/>
    </xf>
    <xf numFmtId="0" fontId="5" fillId="2" borderId="22" xfId="0" applyFont="1" applyFill="1" applyBorder="1" applyAlignment="1"/>
    <xf numFmtId="0" fontId="5" fillId="2" borderId="24" xfId="0" applyFont="1" applyFill="1" applyBorder="1" applyAlignment="1"/>
    <xf numFmtId="0" fontId="5" fillId="2" borderId="25" xfId="0" applyFont="1" applyFill="1" applyBorder="1" applyAlignment="1">
      <alignment horizontal="center"/>
    </xf>
    <xf numFmtId="0" fontId="36" fillId="5" borderId="0" xfId="4" applyFont="1" applyFill="1" applyAlignment="1">
      <alignment horizontal="left"/>
    </xf>
    <xf numFmtId="0" fontId="1" fillId="0" borderId="1" xfId="4" applyFont="1" applyBorder="1" applyAlignment="1">
      <alignment horizontal="center" vertical="center" wrapText="1"/>
    </xf>
    <xf numFmtId="0" fontId="1" fillId="0" borderId="3" xfId="4" applyFont="1" applyBorder="1" applyAlignment="1">
      <alignment horizontal="center" vertical="center" wrapText="1"/>
    </xf>
    <xf numFmtId="0" fontId="2" fillId="0" borderId="10" xfId="4" applyFont="1" applyBorder="1" applyAlignment="1">
      <alignment horizontal="center" vertical="center" wrapText="1"/>
    </xf>
    <xf numFmtId="0" fontId="1" fillId="0" borderId="10" xfId="4" applyFont="1" applyBorder="1" applyAlignment="1">
      <alignment horizontal="center" vertical="center" wrapText="1"/>
    </xf>
    <xf numFmtId="0" fontId="42" fillId="12" borderId="1" xfId="1" applyFont="1" applyFill="1" applyBorder="1" applyAlignment="1">
      <alignment horizontal="center"/>
    </xf>
    <xf numFmtId="0" fontId="42" fillId="12" borderId="2" xfId="1" applyFont="1" applyFill="1" applyBorder="1" applyAlignment="1">
      <alignment horizontal="center"/>
    </xf>
    <xf numFmtId="0" fontId="42" fillId="12" borderId="3" xfId="1" applyFont="1" applyFill="1" applyBorder="1" applyAlignment="1">
      <alignment horizontal="center"/>
    </xf>
    <xf numFmtId="0" fontId="6" fillId="13" borderId="4" xfId="1" applyFont="1" applyFill="1" applyBorder="1" applyAlignment="1" applyProtection="1"/>
    <xf numFmtId="0" fontId="6" fillId="13" borderId="5" xfId="1" applyFont="1" applyFill="1" applyBorder="1" applyAlignment="1" applyProtection="1"/>
    <xf numFmtId="0" fontId="3" fillId="13" borderId="5" xfId="1" applyFill="1" applyBorder="1"/>
    <xf numFmtId="0" fontId="3" fillId="13" borderId="5" xfId="1" applyFill="1" applyBorder="1" applyAlignment="1"/>
    <xf numFmtId="0" fontId="7" fillId="13" borderId="5" xfId="1" applyFont="1" applyFill="1" applyBorder="1" applyAlignment="1">
      <alignment horizontal="center"/>
    </xf>
    <xf numFmtId="0" fontId="3" fillId="13" borderId="6" xfId="1" applyFill="1" applyBorder="1" applyAlignment="1"/>
    <xf numFmtId="0" fontId="6" fillId="13" borderId="7" xfId="1" applyFont="1" applyFill="1" applyBorder="1" applyAlignment="1" applyProtection="1"/>
    <xf numFmtId="0" fontId="3" fillId="13" borderId="8" xfId="1" applyFill="1" applyBorder="1" applyAlignment="1"/>
    <xf numFmtId="0" fontId="8" fillId="13" borderId="0" xfId="1" applyFont="1" applyFill="1" applyBorder="1" applyAlignment="1" applyProtection="1">
      <alignment horizontal="center"/>
    </xf>
    <xf numFmtId="0" fontId="7" fillId="13" borderId="7" xfId="1" applyFont="1" applyFill="1" applyBorder="1" applyAlignment="1" applyProtection="1">
      <alignment horizontal="left"/>
    </xf>
    <xf numFmtId="0" fontId="6" fillId="13" borderId="0" xfId="1" applyFont="1" applyFill="1" applyBorder="1" applyAlignment="1" applyProtection="1"/>
    <xf numFmtId="0" fontId="7" fillId="13" borderId="0" xfId="1" applyFont="1" applyFill="1" applyBorder="1" applyAlignment="1" applyProtection="1">
      <alignment horizontal="left"/>
    </xf>
    <xf numFmtId="0" fontId="3" fillId="13" borderId="0" xfId="1" applyFill="1" applyBorder="1"/>
    <xf numFmtId="0" fontId="3" fillId="13" borderId="0" xfId="1" applyFill="1" applyBorder="1" applyAlignment="1"/>
    <xf numFmtId="0" fontId="7" fillId="13" borderId="9" xfId="1" applyFont="1" applyFill="1" applyBorder="1" applyAlignment="1"/>
    <xf numFmtId="0" fontId="7" fillId="13" borderId="9" xfId="1" applyFont="1" applyFill="1" applyBorder="1" applyAlignment="1">
      <alignment horizontal="center"/>
    </xf>
    <xf numFmtId="0" fontId="6" fillId="13" borderId="7" xfId="1" applyFont="1" applyFill="1" applyBorder="1" applyAlignment="1">
      <alignment horizontal="left"/>
    </xf>
    <xf numFmtId="0" fontId="6" fillId="13" borderId="1" xfId="1" applyFont="1" applyFill="1" applyBorder="1" applyAlignment="1">
      <alignment horizontal="left"/>
    </xf>
    <xf numFmtId="0" fontId="6" fillId="13" borderId="2" xfId="1" applyFont="1" applyFill="1" applyBorder="1" applyAlignment="1">
      <alignment horizontal="left"/>
    </xf>
    <xf numFmtId="0" fontId="6" fillId="13" borderId="3" xfId="1" applyFont="1" applyFill="1" applyBorder="1" applyAlignment="1">
      <alignment horizontal="left"/>
    </xf>
    <xf numFmtId="0" fontId="7" fillId="13" borderId="1" xfId="1" applyFont="1" applyFill="1" applyBorder="1" applyAlignment="1">
      <alignment horizontal="left"/>
    </xf>
    <xf numFmtId="0" fontId="7" fillId="13" borderId="2" xfId="1" applyFont="1" applyFill="1" applyBorder="1" applyAlignment="1">
      <alignment horizontal="left"/>
    </xf>
    <xf numFmtId="0" fontId="7" fillId="13" borderId="3" xfId="1" applyFont="1" applyFill="1" applyBorder="1" applyAlignment="1">
      <alignment horizontal="left"/>
    </xf>
    <xf numFmtId="0" fontId="7" fillId="13" borderId="7" xfId="1" applyFont="1" applyFill="1" applyBorder="1" applyAlignment="1">
      <alignment horizontal="left"/>
    </xf>
    <xf numFmtId="0" fontId="7" fillId="13" borderId="10" xfId="1" applyFont="1" applyFill="1" applyBorder="1" applyAlignment="1">
      <alignment horizontal="left"/>
    </xf>
    <xf numFmtId="0" fontId="7" fillId="13" borderId="2" xfId="1" applyFont="1" applyFill="1" applyBorder="1" applyAlignment="1">
      <alignment horizontal="center"/>
    </xf>
    <xf numFmtId="0" fontId="7" fillId="13" borderId="4" xfId="1" applyFont="1" applyFill="1" applyBorder="1" applyAlignment="1">
      <alignment horizontal="left"/>
    </xf>
    <xf numFmtId="0" fontId="7" fillId="13" borderId="5" xfId="1" applyFont="1" applyFill="1" applyBorder="1" applyAlignment="1">
      <alignment horizontal="left"/>
    </xf>
    <xf numFmtId="0" fontId="7" fillId="13" borderId="6" xfId="1" applyFont="1" applyFill="1" applyBorder="1" applyAlignment="1">
      <alignment horizontal="left"/>
    </xf>
    <xf numFmtId="0" fontId="7" fillId="13" borderId="7" xfId="1" applyFont="1" applyFill="1" applyBorder="1" applyAlignment="1"/>
    <xf numFmtId="0" fontId="7" fillId="13" borderId="0" xfId="1" applyFont="1" applyFill="1" applyBorder="1" applyAlignment="1">
      <alignment horizontal="left"/>
    </xf>
    <xf numFmtId="0" fontId="7" fillId="13" borderId="5" xfId="1" applyFont="1" applyFill="1" applyBorder="1" applyAlignment="1"/>
    <xf numFmtId="0" fontId="3" fillId="13" borderId="5" xfId="1" applyFill="1" applyBorder="1" applyAlignment="1" applyProtection="1">
      <protection locked="0"/>
    </xf>
    <xf numFmtId="0" fontId="7" fillId="13" borderId="8" xfId="1" applyFont="1" applyFill="1" applyBorder="1" applyAlignment="1">
      <alignment horizontal="left"/>
    </xf>
    <xf numFmtId="0" fontId="7" fillId="13" borderId="0" xfId="1" applyFont="1" applyFill="1" applyBorder="1" applyAlignment="1">
      <alignment horizontal="right"/>
    </xf>
    <xf numFmtId="0" fontId="7" fillId="13" borderId="0" xfId="1" applyFont="1" applyFill="1" applyBorder="1" applyAlignment="1">
      <alignment vertical="center"/>
    </xf>
    <xf numFmtId="0" fontId="12" fillId="13" borderId="0" xfId="2" applyFill="1" applyBorder="1" applyAlignment="1"/>
    <xf numFmtId="0" fontId="7" fillId="13" borderId="0" xfId="1" applyFont="1" applyFill="1" applyBorder="1" applyAlignment="1">
      <alignment horizontal="center" vertical="center"/>
    </xf>
    <xf numFmtId="0" fontId="12" fillId="13" borderId="0" xfId="2" applyFill="1" applyBorder="1" applyAlignment="1">
      <alignment horizontal="center" vertical="center"/>
    </xf>
    <xf numFmtId="0" fontId="7" fillId="13" borderId="11" xfId="1" applyFont="1" applyFill="1" applyBorder="1" applyAlignment="1">
      <alignment horizontal="left"/>
    </xf>
    <xf numFmtId="0" fontId="7" fillId="13" borderId="9" xfId="1" applyFont="1" applyFill="1" applyBorder="1" applyAlignment="1">
      <alignment horizontal="left"/>
    </xf>
    <xf numFmtId="0" fontId="6" fillId="13" borderId="9" xfId="1" applyFont="1" applyFill="1" applyBorder="1" applyAlignment="1"/>
    <xf numFmtId="0" fontId="3" fillId="13" borderId="9" xfId="1" applyFill="1" applyBorder="1"/>
    <xf numFmtId="0" fontId="3" fillId="13" borderId="9" xfId="1" applyFill="1" applyBorder="1" applyAlignment="1"/>
    <xf numFmtId="0" fontId="3" fillId="13" borderId="12" xfId="1" applyFill="1" applyBorder="1" applyAlignment="1"/>
    <xf numFmtId="0" fontId="6" fillId="13" borderId="4" xfId="1" applyFont="1" applyFill="1" applyBorder="1"/>
    <xf numFmtId="0" fontId="6" fillId="13" borderId="5" xfId="1" applyFont="1" applyFill="1" applyBorder="1"/>
    <xf numFmtId="0" fontId="3" fillId="13" borderId="6" xfId="1" applyFill="1" applyBorder="1"/>
    <xf numFmtId="0" fontId="6" fillId="13" borderId="7" xfId="1" applyFont="1" applyFill="1" applyBorder="1"/>
    <xf numFmtId="0" fontId="38" fillId="13" borderId="0" xfId="1" applyFont="1" applyFill="1" applyBorder="1"/>
    <xf numFmtId="0" fontId="34" fillId="13" borderId="0" xfId="1" applyFont="1" applyFill="1" applyBorder="1" applyAlignment="1">
      <alignment horizontal="left"/>
    </xf>
    <xf numFmtId="0" fontId="11" fillId="13" borderId="0" xfId="1" applyFont="1" applyFill="1" applyBorder="1"/>
    <xf numFmtId="0" fontId="3" fillId="13" borderId="8" xfId="1" applyFill="1" applyBorder="1"/>
    <xf numFmtId="0" fontId="3" fillId="13" borderId="7" xfId="1" applyFill="1" applyBorder="1"/>
    <xf numFmtId="0" fontId="13" fillId="13" borderId="0" xfId="1" applyFont="1" applyFill="1" applyBorder="1"/>
    <xf numFmtId="0" fontId="10" fillId="13" borderId="9" xfId="1" applyFont="1" applyFill="1" applyBorder="1" applyAlignment="1"/>
    <xf numFmtId="0" fontId="3" fillId="13" borderId="0" xfId="1" applyFill="1"/>
    <xf numFmtId="0" fontId="10" fillId="13" borderId="0" xfId="1" applyFont="1" applyFill="1" applyBorder="1"/>
    <xf numFmtId="0" fontId="7" fillId="13" borderId="0" xfId="1" applyFont="1" applyFill="1" applyBorder="1" applyAlignment="1"/>
    <xf numFmtId="0" fontId="14" fillId="13" borderId="1" xfId="1" applyFont="1" applyFill="1" applyBorder="1" applyAlignment="1">
      <alignment horizontal="left"/>
    </xf>
    <xf numFmtId="0" fontId="14" fillId="13" borderId="2" xfId="1" applyFont="1" applyFill="1" applyBorder="1" applyAlignment="1">
      <alignment horizontal="left"/>
    </xf>
    <xf numFmtId="0" fontId="14" fillId="13" borderId="3" xfId="1" applyFont="1" applyFill="1" applyBorder="1" applyAlignment="1">
      <alignment horizontal="left"/>
    </xf>
    <xf numFmtId="0" fontId="3" fillId="13" borderId="0" xfId="1" applyFill="1" applyBorder="1" applyAlignment="1">
      <alignment horizontal="center"/>
    </xf>
    <xf numFmtId="0" fontId="18" fillId="13" borderId="1" xfId="1" applyFont="1" applyFill="1" applyBorder="1" applyAlignment="1">
      <alignment horizontal="left"/>
    </xf>
    <xf numFmtId="0" fontId="18" fillId="13" borderId="2" xfId="1" applyFont="1" applyFill="1" applyBorder="1" applyAlignment="1">
      <alignment horizontal="left"/>
    </xf>
    <xf numFmtId="0" fontId="18" fillId="13" borderId="3" xfId="1" applyFont="1" applyFill="1" applyBorder="1" applyAlignment="1">
      <alignment horizontal="left"/>
    </xf>
    <xf numFmtId="0" fontId="7" fillId="13" borderId="0" xfId="1" applyFont="1" applyFill="1" applyBorder="1" applyAlignment="1">
      <alignment horizontal="center"/>
    </xf>
    <xf numFmtId="0" fontId="16" fillId="13" borderId="0" xfId="1" applyFont="1" applyFill="1" applyBorder="1" applyAlignment="1">
      <alignment horizontal="center"/>
    </xf>
    <xf numFmtId="0" fontId="18" fillId="13" borderId="0" xfId="1" applyFont="1" applyFill="1" applyBorder="1" applyAlignment="1">
      <alignment horizontal="left"/>
    </xf>
    <xf numFmtId="0" fontId="19" fillId="13" borderId="0" xfId="1" applyFont="1" applyFill="1" applyBorder="1" applyAlignment="1"/>
    <xf numFmtId="0" fontId="7" fillId="13" borderId="1" xfId="1" applyFont="1" applyFill="1" applyBorder="1" applyAlignment="1">
      <alignment horizontal="left" vertical="center"/>
    </xf>
    <xf numFmtId="0" fontId="7" fillId="13" borderId="2" xfId="1" applyFont="1" applyFill="1" applyBorder="1" applyAlignment="1">
      <alignment horizontal="left" vertical="center"/>
    </xf>
    <xf numFmtId="0" fontId="7" fillId="13" borderId="3" xfId="1" applyFont="1" applyFill="1" applyBorder="1" applyAlignment="1">
      <alignment horizontal="left" vertical="center"/>
    </xf>
    <xf numFmtId="0" fontId="20" fillId="13" borderId="0" xfId="1" applyFont="1" applyFill="1" applyBorder="1" applyAlignment="1"/>
    <xf numFmtId="0" fontId="21" fillId="13" borderId="0" xfId="1" applyFont="1" applyFill="1" applyBorder="1" applyAlignment="1"/>
    <xf numFmtId="0" fontId="22" fillId="13" borderId="0" xfId="1" applyFont="1" applyFill="1" applyBorder="1" applyAlignment="1"/>
    <xf numFmtId="0" fontId="19" fillId="13" borderId="8" xfId="1" applyFont="1" applyFill="1" applyBorder="1" applyAlignment="1"/>
    <xf numFmtId="0" fontId="6" fillId="13" borderId="7" xfId="1" applyFont="1" applyFill="1" applyBorder="1" applyAlignment="1"/>
    <xf numFmtId="0" fontId="20" fillId="13" borderId="0" xfId="1" applyFont="1" applyFill="1" applyBorder="1"/>
    <xf numFmtId="0" fontId="21" fillId="13" borderId="0" xfId="1" applyFont="1" applyFill="1" applyBorder="1"/>
    <xf numFmtId="0" fontId="14" fillId="13" borderId="0" xfId="1" applyFont="1" applyFill="1" applyBorder="1"/>
    <xf numFmtId="0" fontId="6" fillId="13" borderId="0" xfId="1" applyFont="1" applyFill="1" applyBorder="1"/>
    <xf numFmtId="0" fontId="23" fillId="13" borderId="9" xfId="1" applyFont="1" applyFill="1" applyBorder="1" applyAlignment="1">
      <alignment horizontal="left"/>
    </xf>
    <xf numFmtId="0" fontId="7" fillId="13" borderId="1" xfId="1" applyFont="1" applyFill="1" applyBorder="1" applyAlignment="1">
      <alignment horizontal="center"/>
    </xf>
    <xf numFmtId="0" fontId="7" fillId="13" borderId="3" xfId="1" applyFont="1" applyFill="1" applyBorder="1" applyAlignment="1">
      <alignment horizontal="center"/>
    </xf>
    <xf numFmtId="0" fontId="11" fillId="13" borderId="10" xfId="1" applyFont="1" applyFill="1" applyBorder="1" applyAlignment="1">
      <alignment horizontal="center"/>
    </xf>
    <xf numFmtId="0" fontId="6" fillId="13" borderId="0" xfId="1" applyFont="1" applyFill="1" applyBorder="1" applyAlignment="1"/>
    <xf numFmtId="0" fontId="11" fillId="13" borderId="0" xfId="1" applyFont="1" applyFill="1" applyBorder="1" applyAlignment="1"/>
    <xf numFmtId="0" fontId="6" fillId="13" borderId="11" xfId="1" applyFont="1" applyFill="1" applyBorder="1" applyAlignment="1"/>
    <xf numFmtId="0" fontId="3" fillId="13" borderId="12" xfId="1" applyFill="1" applyBorder="1"/>
    <xf numFmtId="0" fontId="6" fillId="13" borderId="4" xfId="1" applyFont="1" applyFill="1" applyBorder="1" applyAlignment="1"/>
    <xf numFmtId="0" fontId="6" fillId="13" borderId="5" xfId="1" applyFont="1" applyFill="1" applyBorder="1" applyAlignment="1"/>
    <xf numFmtId="0" fontId="38" fillId="13" borderId="0" xfId="1" applyFont="1" applyFill="1" applyBorder="1" applyAlignment="1"/>
    <xf numFmtId="0" fontId="10" fillId="13" borderId="0" xfId="1" applyFont="1" applyFill="1" applyBorder="1" applyAlignment="1">
      <alignment horizontal="left" vertical="center" wrapText="1"/>
    </xf>
    <xf numFmtId="0" fontId="10" fillId="13" borderId="0" xfId="1" applyFont="1" applyFill="1" applyBorder="1" applyAlignment="1"/>
    <xf numFmtId="0" fontId="34" fillId="13" borderId="0" xfId="1" applyFont="1" applyFill="1" applyBorder="1" applyAlignment="1"/>
    <xf numFmtId="0" fontId="10" fillId="13" borderId="9" xfId="1" applyFont="1" applyFill="1" applyBorder="1" applyAlignment="1">
      <alignment horizontal="left" vertical="center" wrapText="1"/>
    </xf>
    <xf numFmtId="0" fontId="37" fillId="13" borderId="0" xfId="1" applyFont="1" applyFill="1" applyBorder="1"/>
    <xf numFmtId="0" fontId="10" fillId="13" borderId="0" xfId="1" applyFont="1" applyFill="1" applyBorder="1" applyAlignment="1">
      <alignment horizontal="left"/>
    </xf>
    <xf numFmtId="0" fontId="10" fillId="13" borderId="9" xfId="1" applyFont="1" applyFill="1" applyBorder="1" applyAlignment="1">
      <alignment horizontal="left"/>
    </xf>
    <xf numFmtId="0" fontId="6" fillId="13" borderId="4" xfId="1" applyFont="1" applyFill="1" applyBorder="1" applyAlignment="1">
      <alignment horizontal="left"/>
    </xf>
    <xf numFmtId="0" fontId="6" fillId="13" borderId="5" xfId="1" applyFont="1" applyFill="1" applyBorder="1" applyAlignment="1">
      <alignment horizontal="left"/>
    </xf>
    <xf numFmtId="0" fontId="38" fillId="13" borderId="0" xfId="1" applyFont="1" applyFill="1" applyBorder="1" applyAlignment="1">
      <alignment horizontal="left"/>
    </xf>
    <xf numFmtId="0" fontId="6" fillId="13" borderId="0" xfId="1" applyFont="1" applyFill="1" applyBorder="1" applyAlignment="1">
      <alignment horizontal="left"/>
    </xf>
    <xf numFmtId="0" fontId="10" fillId="13" borderId="1" xfId="1" applyFont="1" applyFill="1" applyBorder="1" applyAlignment="1">
      <alignment horizontal="left"/>
    </xf>
    <xf numFmtId="0" fontId="10" fillId="13" borderId="2" xfId="1" applyFont="1" applyFill="1" applyBorder="1" applyAlignment="1">
      <alignment horizontal="left"/>
    </xf>
    <xf numFmtId="0" fontId="10" fillId="13" borderId="3" xfId="1" applyFont="1" applyFill="1" applyBorder="1" applyAlignment="1">
      <alignment horizontal="left"/>
    </xf>
    <xf numFmtId="0" fontId="10" fillId="13" borderId="4" xfId="1" applyFont="1" applyFill="1" applyBorder="1" applyAlignment="1">
      <alignment horizontal="left" vertical="center" wrapText="1"/>
    </xf>
    <xf numFmtId="0" fontId="10" fillId="13" borderId="5" xfId="1" applyFont="1" applyFill="1" applyBorder="1" applyAlignment="1">
      <alignment horizontal="left" vertical="center" wrapText="1"/>
    </xf>
    <xf numFmtId="0" fontId="10" fillId="13" borderId="6" xfId="1" applyFont="1" applyFill="1" applyBorder="1" applyAlignment="1">
      <alignment horizontal="left" vertical="center" wrapText="1"/>
    </xf>
    <xf numFmtId="0" fontId="10" fillId="13" borderId="11" xfId="1" applyFont="1" applyFill="1" applyBorder="1" applyAlignment="1">
      <alignment horizontal="left" vertical="center" wrapText="1"/>
    </xf>
    <xf numFmtId="0" fontId="10" fillId="13" borderId="12" xfId="1" applyFont="1" applyFill="1" applyBorder="1" applyAlignment="1">
      <alignment horizontal="left" vertical="center" wrapText="1"/>
    </xf>
    <xf numFmtId="0" fontId="3" fillId="13" borderId="11" xfId="1" applyFill="1" applyBorder="1"/>
    <xf numFmtId="0" fontId="13" fillId="13" borderId="9" xfId="1" applyFont="1" applyFill="1" applyBorder="1" applyAlignment="1">
      <alignment horizontal="left"/>
    </xf>
    <xf numFmtId="0" fontId="13" fillId="13" borderId="0" xfId="1" applyFont="1" applyFill="1" applyBorder="1" applyAlignment="1">
      <alignment horizontal="left"/>
    </xf>
    <xf numFmtId="0" fontId="10" fillId="13" borderId="9" xfId="1" applyFont="1" applyFill="1" applyBorder="1"/>
    <xf numFmtId="0" fontId="11" fillId="13" borderId="5" xfId="1" applyFont="1" applyFill="1" applyBorder="1" applyAlignment="1">
      <alignment horizontal="center"/>
    </xf>
    <xf numFmtId="0" fontId="3" fillId="13" borderId="5" xfId="1" applyFill="1" applyBorder="1" applyAlignment="1">
      <alignment horizontal="center"/>
    </xf>
    <xf numFmtId="0" fontId="11" fillId="13" borderId="0" xfId="1" applyFont="1" applyFill="1" applyBorder="1" applyAlignment="1">
      <alignment horizontal="center"/>
    </xf>
    <xf numFmtId="0" fontId="11" fillId="13" borderId="0" xfId="1" applyFont="1" applyFill="1" applyBorder="1" applyAlignment="1">
      <alignment horizontal="center"/>
    </xf>
    <xf numFmtId="0" fontId="3" fillId="13" borderId="0" xfId="1" applyFill="1" applyBorder="1" applyAlignment="1">
      <alignment horizontal="center"/>
    </xf>
    <xf numFmtId="0" fontId="11" fillId="13" borderId="9" xfId="1" applyFont="1" applyFill="1" applyBorder="1" applyAlignment="1">
      <alignment horizontal="center"/>
    </xf>
    <xf numFmtId="0" fontId="3" fillId="13" borderId="9" xfId="1" applyFill="1" applyBorder="1" applyAlignment="1">
      <alignment horizontal="center"/>
    </xf>
    <xf numFmtId="0" fontId="16" fillId="13" borderId="0" xfId="1" applyFont="1" applyFill="1" applyBorder="1" applyAlignment="1"/>
    <xf numFmtId="0" fontId="10" fillId="13" borderId="1" xfId="1" applyFont="1" applyFill="1" applyBorder="1" applyAlignment="1"/>
    <xf numFmtId="0" fontId="10" fillId="13" borderId="2" xfId="1" applyFont="1" applyFill="1" applyBorder="1" applyAlignment="1"/>
    <xf numFmtId="0" fontId="13" fillId="13" borderId="1" xfId="1" applyFont="1" applyFill="1" applyBorder="1" applyAlignment="1"/>
    <xf numFmtId="0" fontId="13" fillId="13" borderId="2" xfId="1" applyFont="1" applyFill="1" applyBorder="1" applyAlignment="1"/>
    <xf numFmtId="0" fontId="40" fillId="13" borderId="0" xfId="1" applyFont="1" applyFill="1" applyBorder="1"/>
    <xf numFmtId="0" fontId="13" fillId="13" borderId="7" xfId="1" applyFont="1" applyFill="1" applyBorder="1"/>
    <xf numFmtId="0" fontId="13" fillId="13" borderId="11" xfId="1" applyFont="1" applyFill="1" applyBorder="1"/>
    <xf numFmtId="0" fontId="13" fillId="13" borderId="9" xfId="1" applyFont="1" applyFill="1" applyBorder="1"/>
    <xf numFmtId="0" fontId="10" fillId="13" borderId="9" xfId="1" applyFont="1" applyFill="1" applyBorder="1" applyAlignment="1">
      <alignment horizontal="left"/>
    </xf>
    <xf numFmtId="0" fontId="27" fillId="13" borderId="7" xfId="1" applyFont="1" applyFill="1" applyBorder="1" applyAlignment="1"/>
    <xf numFmtId="0" fontId="27" fillId="13" borderId="8" xfId="1" applyFont="1" applyFill="1" applyBorder="1" applyAlignment="1"/>
    <xf numFmtId="0" fontId="11" fillId="2" borderId="1" xfId="1" applyFont="1" applyFill="1" applyBorder="1" applyAlignment="1" applyProtection="1">
      <alignment horizontal="center"/>
    </xf>
    <xf numFmtId="0" fontId="11" fillId="2" borderId="2" xfId="1" applyFont="1" applyFill="1" applyBorder="1" applyAlignment="1" applyProtection="1">
      <alignment horizontal="center"/>
    </xf>
    <xf numFmtId="0" fontId="11" fillId="2" borderId="3" xfId="1" applyFont="1" applyFill="1" applyBorder="1" applyAlignment="1" applyProtection="1">
      <alignment horizontal="center"/>
    </xf>
    <xf numFmtId="0" fontId="43" fillId="13" borderId="0" xfId="1" applyFont="1" applyFill="1" applyBorder="1"/>
    <xf numFmtId="0" fontId="27" fillId="14" borderId="0" xfId="1" applyFont="1" applyFill="1" applyBorder="1" applyAlignment="1" applyProtection="1">
      <alignment horizontal="center"/>
    </xf>
  </cellXfs>
  <cellStyles count="5">
    <cellStyle name="Hypertextové prepojenie" xfId="2" builtinId="8"/>
    <cellStyle name="Mena 2" xfId="3"/>
    <cellStyle name="Normálne" xfId="0" builtinId="0"/>
    <cellStyle name="Normálne 2" xfId="1"/>
    <cellStyle name="Normálne 3" xfId="4"/>
  </cellStyles>
  <dxfs count="0"/>
  <tableStyles count="0" defaultTableStyle="TableStyleMedium2" defaultPivotStyle="PivotStyleLight16"/>
  <colors>
    <mruColors>
      <color rgb="FFFF9966"/>
      <color rgb="FFFFFFCC"/>
      <color rgb="FFDEFF9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EG106"/>
  <sheetViews>
    <sheetView showGridLines="0" showRowColHeaders="0" tabSelected="1" showWhiteSpace="0" zoomScale="90" zoomScaleNormal="90" workbookViewId="0">
      <selection activeCell="L8" sqref="L8:V8"/>
    </sheetView>
  </sheetViews>
  <sheetFormatPr defaultRowHeight="12.75" x14ac:dyDescent="0.2"/>
  <cols>
    <col min="1" max="1" width="4" style="1" customWidth="1"/>
    <col min="2" max="2" width="2.5703125" style="1" customWidth="1"/>
    <col min="3" max="7" width="2.7109375" style="1" customWidth="1"/>
    <col min="8" max="8" width="3.7109375" style="1" customWidth="1"/>
    <col min="9" max="11" width="2.7109375" style="1" customWidth="1"/>
    <col min="12" max="12" width="2.85546875" style="1" customWidth="1"/>
    <col min="13" max="14" width="2.7109375" style="1" customWidth="1"/>
    <col min="15" max="15" width="3.7109375" style="1" customWidth="1"/>
    <col min="16" max="19" width="2.7109375" style="1" customWidth="1"/>
    <col min="20" max="20" width="3.7109375" style="1" customWidth="1"/>
    <col min="21" max="24" width="2.7109375" style="1" customWidth="1"/>
    <col min="25" max="26" width="3.7109375" style="1" customWidth="1"/>
    <col min="27" max="29" width="2.7109375" style="1" customWidth="1"/>
    <col min="30" max="30" width="3.7109375" style="1" customWidth="1"/>
    <col min="31" max="31" width="2.7109375" style="1" customWidth="1"/>
    <col min="32" max="32" width="3.7109375" style="1" customWidth="1"/>
    <col min="33" max="37" width="2.7109375" style="1" customWidth="1"/>
    <col min="38" max="38" width="3.7109375" style="1" customWidth="1"/>
    <col min="39" max="39" width="3.140625" style="1" customWidth="1"/>
    <col min="40" max="76" width="2.7109375" style="1" customWidth="1"/>
    <col min="77" max="256" width="9.140625" style="1"/>
    <col min="257" max="257" width="1.7109375" style="1" customWidth="1"/>
    <col min="258" max="258" width="2.5703125" style="1" customWidth="1"/>
    <col min="259" max="263" width="2.7109375" style="1" customWidth="1"/>
    <col min="264" max="264" width="3.7109375" style="1" customWidth="1"/>
    <col min="265" max="267" width="2.7109375" style="1" customWidth="1"/>
    <col min="268" max="268" width="2.85546875" style="1" customWidth="1"/>
    <col min="269" max="270" width="2.7109375" style="1" customWidth="1"/>
    <col min="271" max="271" width="3.7109375" style="1" customWidth="1"/>
    <col min="272" max="275" width="2.7109375" style="1" customWidth="1"/>
    <col min="276" max="276" width="3.7109375" style="1" customWidth="1"/>
    <col min="277" max="280" width="2.7109375" style="1" customWidth="1"/>
    <col min="281" max="282" width="3.7109375" style="1" customWidth="1"/>
    <col min="283" max="285" width="2.7109375" style="1" customWidth="1"/>
    <col min="286" max="286" width="3.7109375" style="1" customWidth="1"/>
    <col min="287" max="287" width="2.7109375" style="1" customWidth="1"/>
    <col min="288" max="288" width="3.7109375" style="1" customWidth="1"/>
    <col min="289" max="293" width="2.7109375" style="1" customWidth="1"/>
    <col min="294" max="294" width="3.7109375" style="1" customWidth="1"/>
    <col min="295" max="295" width="3.140625" style="1" customWidth="1"/>
    <col min="296" max="332" width="2.7109375" style="1" customWidth="1"/>
    <col min="333" max="512" width="9.140625" style="1"/>
    <col min="513" max="513" width="1.7109375" style="1" customWidth="1"/>
    <col min="514" max="514" width="2.5703125" style="1" customWidth="1"/>
    <col min="515" max="519" width="2.7109375" style="1" customWidth="1"/>
    <col min="520" max="520" width="3.7109375" style="1" customWidth="1"/>
    <col min="521" max="523" width="2.7109375" style="1" customWidth="1"/>
    <col min="524" max="524" width="2.85546875" style="1" customWidth="1"/>
    <col min="525" max="526" width="2.7109375" style="1" customWidth="1"/>
    <col min="527" max="527" width="3.7109375" style="1" customWidth="1"/>
    <col min="528" max="531" width="2.7109375" style="1" customWidth="1"/>
    <col min="532" max="532" width="3.7109375" style="1" customWidth="1"/>
    <col min="533" max="536" width="2.7109375" style="1" customWidth="1"/>
    <col min="537" max="538" width="3.7109375" style="1" customWidth="1"/>
    <col min="539" max="541" width="2.7109375" style="1" customWidth="1"/>
    <col min="542" max="542" width="3.7109375" style="1" customWidth="1"/>
    <col min="543" max="543" width="2.7109375" style="1" customWidth="1"/>
    <col min="544" max="544" width="3.7109375" style="1" customWidth="1"/>
    <col min="545" max="549" width="2.7109375" style="1" customWidth="1"/>
    <col min="550" max="550" width="3.7109375" style="1" customWidth="1"/>
    <col min="551" max="551" width="3.140625" style="1" customWidth="1"/>
    <col min="552" max="588" width="2.7109375" style="1" customWidth="1"/>
    <col min="589" max="768" width="9.140625" style="1"/>
    <col min="769" max="769" width="1.7109375" style="1" customWidth="1"/>
    <col min="770" max="770" width="2.5703125" style="1" customWidth="1"/>
    <col min="771" max="775" width="2.7109375" style="1" customWidth="1"/>
    <col min="776" max="776" width="3.7109375" style="1" customWidth="1"/>
    <col min="777" max="779" width="2.7109375" style="1" customWidth="1"/>
    <col min="780" max="780" width="2.85546875" style="1" customWidth="1"/>
    <col min="781" max="782" width="2.7109375" style="1" customWidth="1"/>
    <col min="783" max="783" width="3.7109375" style="1" customWidth="1"/>
    <col min="784" max="787" width="2.7109375" style="1" customWidth="1"/>
    <col min="788" max="788" width="3.7109375" style="1" customWidth="1"/>
    <col min="789" max="792" width="2.7109375" style="1" customWidth="1"/>
    <col min="793" max="794" width="3.7109375" style="1" customWidth="1"/>
    <col min="795" max="797" width="2.7109375" style="1" customWidth="1"/>
    <col min="798" max="798" width="3.7109375" style="1" customWidth="1"/>
    <col min="799" max="799" width="2.7109375" style="1" customWidth="1"/>
    <col min="800" max="800" width="3.7109375" style="1" customWidth="1"/>
    <col min="801" max="805" width="2.7109375" style="1" customWidth="1"/>
    <col min="806" max="806" width="3.7109375" style="1" customWidth="1"/>
    <col min="807" max="807" width="3.140625" style="1" customWidth="1"/>
    <col min="808" max="844" width="2.7109375" style="1" customWidth="1"/>
    <col min="845" max="1024" width="9.140625" style="1"/>
    <col min="1025" max="1025" width="1.7109375" style="1" customWidth="1"/>
    <col min="1026" max="1026" width="2.5703125" style="1" customWidth="1"/>
    <col min="1027" max="1031" width="2.7109375" style="1" customWidth="1"/>
    <col min="1032" max="1032" width="3.7109375" style="1" customWidth="1"/>
    <col min="1033" max="1035" width="2.7109375" style="1" customWidth="1"/>
    <col min="1036" max="1036" width="2.85546875" style="1" customWidth="1"/>
    <col min="1037" max="1038" width="2.7109375" style="1" customWidth="1"/>
    <col min="1039" max="1039" width="3.7109375" style="1" customWidth="1"/>
    <col min="1040" max="1043" width="2.7109375" style="1" customWidth="1"/>
    <col min="1044" max="1044" width="3.7109375" style="1" customWidth="1"/>
    <col min="1045" max="1048" width="2.7109375" style="1" customWidth="1"/>
    <col min="1049" max="1050" width="3.7109375" style="1" customWidth="1"/>
    <col min="1051" max="1053" width="2.7109375" style="1" customWidth="1"/>
    <col min="1054" max="1054" width="3.7109375" style="1" customWidth="1"/>
    <col min="1055" max="1055" width="2.7109375" style="1" customWidth="1"/>
    <col min="1056" max="1056" width="3.7109375" style="1" customWidth="1"/>
    <col min="1057" max="1061" width="2.7109375" style="1" customWidth="1"/>
    <col min="1062" max="1062" width="3.7109375" style="1" customWidth="1"/>
    <col min="1063" max="1063" width="3.140625" style="1" customWidth="1"/>
    <col min="1064" max="1100" width="2.7109375" style="1" customWidth="1"/>
    <col min="1101" max="1280" width="9.140625" style="1"/>
    <col min="1281" max="1281" width="1.7109375" style="1" customWidth="1"/>
    <col min="1282" max="1282" width="2.5703125" style="1" customWidth="1"/>
    <col min="1283" max="1287" width="2.7109375" style="1" customWidth="1"/>
    <col min="1288" max="1288" width="3.7109375" style="1" customWidth="1"/>
    <col min="1289" max="1291" width="2.7109375" style="1" customWidth="1"/>
    <col min="1292" max="1292" width="2.85546875" style="1" customWidth="1"/>
    <col min="1293" max="1294" width="2.7109375" style="1" customWidth="1"/>
    <col min="1295" max="1295" width="3.7109375" style="1" customWidth="1"/>
    <col min="1296" max="1299" width="2.7109375" style="1" customWidth="1"/>
    <col min="1300" max="1300" width="3.7109375" style="1" customWidth="1"/>
    <col min="1301" max="1304" width="2.7109375" style="1" customWidth="1"/>
    <col min="1305" max="1306" width="3.7109375" style="1" customWidth="1"/>
    <col min="1307" max="1309" width="2.7109375" style="1" customWidth="1"/>
    <col min="1310" max="1310" width="3.7109375" style="1" customWidth="1"/>
    <col min="1311" max="1311" width="2.7109375" style="1" customWidth="1"/>
    <col min="1312" max="1312" width="3.7109375" style="1" customWidth="1"/>
    <col min="1313" max="1317" width="2.7109375" style="1" customWidth="1"/>
    <col min="1318" max="1318" width="3.7109375" style="1" customWidth="1"/>
    <col min="1319" max="1319" width="3.140625" style="1" customWidth="1"/>
    <col min="1320" max="1356" width="2.7109375" style="1" customWidth="1"/>
    <col min="1357" max="1536" width="9.140625" style="1"/>
    <col min="1537" max="1537" width="1.7109375" style="1" customWidth="1"/>
    <col min="1538" max="1538" width="2.5703125" style="1" customWidth="1"/>
    <col min="1539" max="1543" width="2.7109375" style="1" customWidth="1"/>
    <col min="1544" max="1544" width="3.7109375" style="1" customWidth="1"/>
    <col min="1545" max="1547" width="2.7109375" style="1" customWidth="1"/>
    <col min="1548" max="1548" width="2.85546875" style="1" customWidth="1"/>
    <col min="1549" max="1550" width="2.7109375" style="1" customWidth="1"/>
    <col min="1551" max="1551" width="3.7109375" style="1" customWidth="1"/>
    <col min="1552" max="1555" width="2.7109375" style="1" customWidth="1"/>
    <col min="1556" max="1556" width="3.7109375" style="1" customWidth="1"/>
    <col min="1557" max="1560" width="2.7109375" style="1" customWidth="1"/>
    <col min="1561" max="1562" width="3.7109375" style="1" customWidth="1"/>
    <col min="1563" max="1565" width="2.7109375" style="1" customWidth="1"/>
    <col min="1566" max="1566" width="3.7109375" style="1" customWidth="1"/>
    <col min="1567" max="1567" width="2.7109375" style="1" customWidth="1"/>
    <col min="1568" max="1568" width="3.7109375" style="1" customWidth="1"/>
    <col min="1569" max="1573" width="2.7109375" style="1" customWidth="1"/>
    <col min="1574" max="1574" width="3.7109375" style="1" customWidth="1"/>
    <col min="1575" max="1575" width="3.140625" style="1" customWidth="1"/>
    <col min="1576" max="1612" width="2.7109375" style="1" customWidth="1"/>
    <col min="1613" max="1792" width="9.140625" style="1"/>
    <col min="1793" max="1793" width="1.7109375" style="1" customWidth="1"/>
    <col min="1794" max="1794" width="2.5703125" style="1" customWidth="1"/>
    <col min="1795" max="1799" width="2.7109375" style="1" customWidth="1"/>
    <col min="1800" max="1800" width="3.7109375" style="1" customWidth="1"/>
    <col min="1801" max="1803" width="2.7109375" style="1" customWidth="1"/>
    <col min="1804" max="1804" width="2.85546875" style="1" customWidth="1"/>
    <col min="1805" max="1806" width="2.7109375" style="1" customWidth="1"/>
    <col min="1807" max="1807" width="3.7109375" style="1" customWidth="1"/>
    <col min="1808" max="1811" width="2.7109375" style="1" customWidth="1"/>
    <col min="1812" max="1812" width="3.7109375" style="1" customWidth="1"/>
    <col min="1813" max="1816" width="2.7109375" style="1" customWidth="1"/>
    <col min="1817" max="1818" width="3.7109375" style="1" customWidth="1"/>
    <col min="1819" max="1821" width="2.7109375" style="1" customWidth="1"/>
    <col min="1822" max="1822" width="3.7109375" style="1" customWidth="1"/>
    <col min="1823" max="1823" width="2.7109375" style="1" customWidth="1"/>
    <col min="1824" max="1824" width="3.7109375" style="1" customWidth="1"/>
    <col min="1825" max="1829" width="2.7109375" style="1" customWidth="1"/>
    <col min="1830" max="1830" width="3.7109375" style="1" customWidth="1"/>
    <col min="1831" max="1831" width="3.140625" style="1" customWidth="1"/>
    <col min="1832" max="1868" width="2.7109375" style="1" customWidth="1"/>
    <col min="1869" max="2048" width="9.140625" style="1"/>
    <col min="2049" max="2049" width="1.7109375" style="1" customWidth="1"/>
    <col min="2050" max="2050" width="2.5703125" style="1" customWidth="1"/>
    <col min="2051" max="2055" width="2.7109375" style="1" customWidth="1"/>
    <col min="2056" max="2056" width="3.7109375" style="1" customWidth="1"/>
    <col min="2057" max="2059" width="2.7109375" style="1" customWidth="1"/>
    <col min="2060" max="2060" width="2.85546875" style="1" customWidth="1"/>
    <col min="2061" max="2062" width="2.7109375" style="1" customWidth="1"/>
    <col min="2063" max="2063" width="3.7109375" style="1" customWidth="1"/>
    <col min="2064" max="2067" width="2.7109375" style="1" customWidth="1"/>
    <col min="2068" max="2068" width="3.7109375" style="1" customWidth="1"/>
    <col min="2069" max="2072" width="2.7109375" style="1" customWidth="1"/>
    <col min="2073" max="2074" width="3.7109375" style="1" customWidth="1"/>
    <col min="2075" max="2077" width="2.7109375" style="1" customWidth="1"/>
    <col min="2078" max="2078" width="3.7109375" style="1" customWidth="1"/>
    <col min="2079" max="2079" width="2.7109375" style="1" customWidth="1"/>
    <col min="2080" max="2080" width="3.7109375" style="1" customWidth="1"/>
    <col min="2081" max="2085" width="2.7109375" style="1" customWidth="1"/>
    <col min="2086" max="2086" width="3.7109375" style="1" customWidth="1"/>
    <col min="2087" max="2087" width="3.140625" style="1" customWidth="1"/>
    <col min="2088" max="2124" width="2.7109375" style="1" customWidth="1"/>
    <col min="2125" max="2304" width="9.140625" style="1"/>
    <col min="2305" max="2305" width="1.7109375" style="1" customWidth="1"/>
    <col min="2306" max="2306" width="2.5703125" style="1" customWidth="1"/>
    <col min="2307" max="2311" width="2.7109375" style="1" customWidth="1"/>
    <col min="2312" max="2312" width="3.7109375" style="1" customWidth="1"/>
    <col min="2313" max="2315" width="2.7109375" style="1" customWidth="1"/>
    <col min="2316" max="2316" width="2.85546875" style="1" customWidth="1"/>
    <col min="2317" max="2318" width="2.7109375" style="1" customWidth="1"/>
    <col min="2319" max="2319" width="3.7109375" style="1" customWidth="1"/>
    <col min="2320" max="2323" width="2.7109375" style="1" customWidth="1"/>
    <col min="2324" max="2324" width="3.7109375" style="1" customWidth="1"/>
    <col min="2325" max="2328" width="2.7109375" style="1" customWidth="1"/>
    <col min="2329" max="2330" width="3.7109375" style="1" customWidth="1"/>
    <col min="2331" max="2333" width="2.7109375" style="1" customWidth="1"/>
    <col min="2334" max="2334" width="3.7109375" style="1" customWidth="1"/>
    <col min="2335" max="2335" width="2.7109375" style="1" customWidth="1"/>
    <col min="2336" max="2336" width="3.7109375" style="1" customWidth="1"/>
    <col min="2337" max="2341" width="2.7109375" style="1" customWidth="1"/>
    <col min="2342" max="2342" width="3.7109375" style="1" customWidth="1"/>
    <col min="2343" max="2343" width="3.140625" style="1" customWidth="1"/>
    <col min="2344" max="2380" width="2.7109375" style="1" customWidth="1"/>
    <col min="2381" max="2560" width="9.140625" style="1"/>
    <col min="2561" max="2561" width="1.7109375" style="1" customWidth="1"/>
    <col min="2562" max="2562" width="2.5703125" style="1" customWidth="1"/>
    <col min="2563" max="2567" width="2.7109375" style="1" customWidth="1"/>
    <col min="2568" max="2568" width="3.7109375" style="1" customWidth="1"/>
    <col min="2569" max="2571" width="2.7109375" style="1" customWidth="1"/>
    <col min="2572" max="2572" width="2.85546875" style="1" customWidth="1"/>
    <col min="2573" max="2574" width="2.7109375" style="1" customWidth="1"/>
    <col min="2575" max="2575" width="3.7109375" style="1" customWidth="1"/>
    <col min="2576" max="2579" width="2.7109375" style="1" customWidth="1"/>
    <col min="2580" max="2580" width="3.7109375" style="1" customWidth="1"/>
    <col min="2581" max="2584" width="2.7109375" style="1" customWidth="1"/>
    <col min="2585" max="2586" width="3.7109375" style="1" customWidth="1"/>
    <col min="2587" max="2589" width="2.7109375" style="1" customWidth="1"/>
    <col min="2590" max="2590" width="3.7109375" style="1" customWidth="1"/>
    <col min="2591" max="2591" width="2.7109375" style="1" customWidth="1"/>
    <col min="2592" max="2592" width="3.7109375" style="1" customWidth="1"/>
    <col min="2593" max="2597" width="2.7109375" style="1" customWidth="1"/>
    <col min="2598" max="2598" width="3.7109375" style="1" customWidth="1"/>
    <col min="2599" max="2599" width="3.140625" style="1" customWidth="1"/>
    <col min="2600" max="2636" width="2.7109375" style="1" customWidth="1"/>
    <col min="2637" max="2816" width="9.140625" style="1"/>
    <col min="2817" max="2817" width="1.7109375" style="1" customWidth="1"/>
    <col min="2818" max="2818" width="2.5703125" style="1" customWidth="1"/>
    <col min="2819" max="2823" width="2.7109375" style="1" customWidth="1"/>
    <col min="2824" max="2824" width="3.7109375" style="1" customWidth="1"/>
    <col min="2825" max="2827" width="2.7109375" style="1" customWidth="1"/>
    <col min="2828" max="2828" width="2.85546875" style="1" customWidth="1"/>
    <col min="2829" max="2830" width="2.7109375" style="1" customWidth="1"/>
    <col min="2831" max="2831" width="3.7109375" style="1" customWidth="1"/>
    <col min="2832" max="2835" width="2.7109375" style="1" customWidth="1"/>
    <col min="2836" max="2836" width="3.7109375" style="1" customWidth="1"/>
    <col min="2837" max="2840" width="2.7109375" style="1" customWidth="1"/>
    <col min="2841" max="2842" width="3.7109375" style="1" customWidth="1"/>
    <col min="2843" max="2845" width="2.7109375" style="1" customWidth="1"/>
    <col min="2846" max="2846" width="3.7109375" style="1" customWidth="1"/>
    <col min="2847" max="2847" width="2.7109375" style="1" customWidth="1"/>
    <col min="2848" max="2848" width="3.7109375" style="1" customWidth="1"/>
    <col min="2849" max="2853" width="2.7109375" style="1" customWidth="1"/>
    <col min="2854" max="2854" width="3.7109375" style="1" customWidth="1"/>
    <col min="2855" max="2855" width="3.140625" style="1" customWidth="1"/>
    <col min="2856" max="2892" width="2.7109375" style="1" customWidth="1"/>
    <col min="2893" max="3072" width="9.140625" style="1"/>
    <col min="3073" max="3073" width="1.7109375" style="1" customWidth="1"/>
    <col min="3074" max="3074" width="2.5703125" style="1" customWidth="1"/>
    <col min="3075" max="3079" width="2.7109375" style="1" customWidth="1"/>
    <col min="3080" max="3080" width="3.7109375" style="1" customWidth="1"/>
    <col min="3081" max="3083" width="2.7109375" style="1" customWidth="1"/>
    <col min="3084" max="3084" width="2.85546875" style="1" customWidth="1"/>
    <col min="3085" max="3086" width="2.7109375" style="1" customWidth="1"/>
    <col min="3087" max="3087" width="3.7109375" style="1" customWidth="1"/>
    <col min="3088" max="3091" width="2.7109375" style="1" customWidth="1"/>
    <col min="3092" max="3092" width="3.7109375" style="1" customWidth="1"/>
    <col min="3093" max="3096" width="2.7109375" style="1" customWidth="1"/>
    <col min="3097" max="3098" width="3.7109375" style="1" customWidth="1"/>
    <col min="3099" max="3101" width="2.7109375" style="1" customWidth="1"/>
    <col min="3102" max="3102" width="3.7109375" style="1" customWidth="1"/>
    <col min="3103" max="3103" width="2.7109375" style="1" customWidth="1"/>
    <col min="3104" max="3104" width="3.7109375" style="1" customWidth="1"/>
    <col min="3105" max="3109" width="2.7109375" style="1" customWidth="1"/>
    <col min="3110" max="3110" width="3.7109375" style="1" customWidth="1"/>
    <col min="3111" max="3111" width="3.140625" style="1" customWidth="1"/>
    <col min="3112" max="3148" width="2.7109375" style="1" customWidth="1"/>
    <col min="3149" max="3328" width="9.140625" style="1"/>
    <col min="3329" max="3329" width="1.7109375" style="1" customWidth="1"/>
    <col min="3330" max="3330" width="2.5703125" style="1" customWidth="1"/>
    <col min="3331" max="3335" width="2.7109375" style="1" customWidth="1"/>
    <col min="3336" max="3336" width="3.7109375" style="1" customWidth="1"/>
    <col min="3337" max="3339" width="2.7109375" style="1" customWidth="1"/>
    <col min="3340" max="3340" width="2.85546875" style="1" customWidth="1"/>
    <col min="3341" max="3342" width="2.7109375" style="1" customWidth="1"/>
    <col min="3343" max="3343" width="3.7109375" style="1" customWidth="1"/>
    <col min="3344" max="3347" width="2.7109375" style="1" customWidth="1"/>
    <col min="3348" max="3348" width="3.7109375" style="1" customWidth="1"/>
    <col min="3349" max="3352" width="2.7109375" style="1" customWidth="1"/>
    <col min="3353" max="3354" width="3.7109375" style="1" customWidth="1"/>
    <col min="3355" max="3357" width="2.7109375" style="1" customWidth="1"/>
    <col min="3358" max="3358" width="3.7109375" style="1" customWidth="1"/>
    <col min="3359" max="3359" width="2.7109375" style="1" customWidth="1"/>
    <col min="3360" max="3360" width="3.7109375" style="1" customWidth="1"/>
    <col min="3361" max="3365" width="2.7109375" style="1" customWidth="1"/>
    <col min="3366" max="3366" width="3.7109375" style="1" customWidth="1"/>
    <col min="3367" max="3367" width="3.140625" style="1" customWidth="1"/>
    <col min="3368" max="3404" width="2.7109375" style="1" customWidth="1"/>
    <col min="3405" max="3584" width="9.140625" style="1"/>
    <col min="3585" max="3585" width="1.7109375" style="1" customWidth="1"/>
    <col min="3586" max="3586" width="2.5703125" style="1" customWidth="1"/>
    <col min="3587" max="3591" width="2.7109375" style="1" customWidth="1"/>
    <col min="3592" max="3592" width="3.7109375" style="1" customWidth="1"/>
    <col min="3593" max="3595" width="2.7109375" style="1" customWidth="1"/>
    <col min="3596" max="3596" width="2.85546875" style="1" customWidth="1"/>
    <col min="3597" max="3598" width="2.7109375" style="1" customWidth="1"/>
    <col min="3599" max="3599" width="3.7109375" style="1" customWidth="1"/>
    <col min="3600" max="3603" width="2.7109375" style="1" customWidth="1"/>
    <col min="3604" max="3604" width="3.7109375" style="1" customWidth="1"/>
    <col min="3605" max="3608" width="2.7109375" style="1" customWidth="1"/>
    <col min="3609" max="3610" width="3.7109375" style="1" customWidth="1"/>
    <col min="3611" max="3613" width="2.7109375" style="1" customWidth="1"/>
    <col min="3614" max="3614" width="3.7109375" style="1" customWidth="1"/>
    <col min="3615" max="3615" width="2.7109375" style="1" customWidth="1"/>
    <col min="3616" max="3616" width="3.7109375" style="1" customWidth="1"/>
    <col min="3617" max="3621" width="2.7109375" style="1" customWidth="1"/>
    <col min="3622" max="3622" width="3.7109375" style="1" customWidth="1"/>
    <col min="3623" max="3623" width="3.140625" style="1" customWidth="1"/>
    <col min="3624" max="3660" width="2.7109375" style="1" customWidth="1"/>
    <col min="3661" max="3840" width="9.140625" style="1"/>
    <col min="3841" max="3841" width="1.7109375" style="1" customWidth="1"/>
    <col min="3842" max="3842" width="2.5703125" style="1" customWidth="1"/>
    <col min="3843" max="3847" width="2.7109375" style="1" customWidth="1"/>
    <col min="3848" max="3848" width="3.7109375" style="1" customWidth="1"/>
    <col min="3849" max="3851" width="2.7109375" style="1" customWidth="1"/>
    <col min="3852" max="3852" width="2.85546875" style="1" customWidth="1"/>
    <col min="3853" max="3854" width="2.7109375" style="1" customWidth="1"/>
    <col min="3855" max="3855" width="3.7109375" style="1" customWidth="1"/>
    <col min="3856" max="3859" width="2.7109375" style="1" customWidth="1"/>
    <col min="3860" max="3860" width="3.7109375" style="1" customWidth="1"/>
    <col min="3861" max="3864" width="2.7109375" style="1" customWidth="1"/>
    <col min="3865" max="3866" width="3.7109375" style="1" customWidth="1"/>
    <col min="3867" max="3869" width="2.7109375" style="1" customWidth="1"/>
    <col min="3870" max="3870" width="3.7109375" style="1" customWidth="1"/>
    <col min="3871" max="3871" width="2.7109375" style="1" customWidth="1"/>
    <col min="3872" max="3872" width="3.7109375" style="1" customWidth="1"/>
    <col min="3873" max="3877" width="2.7109375" style="1" customWidth="1"/>
    <col min="3878" max="3878" width="3.7109375" style="1" customWidth="1"/>
    <col min="3879" max="3879" width="3.140625" style="1" customWidth="1"/>
    <col min="3880" max="3916" width="2.7109375" style="1" customWidth="1"/>
    <col min="3917" max="4096" width="9.140625" style="1"/>
    <col min="4097" max="4097" width="1.7109375" style="1" customWidth="1"/>
    <col min="4098" max="4098" width="2.5703125" style="1" customWidth="1"/>
    <col min="4099" max="4103" width="2.7109375" style="1" customWidth="1"/>
    <col min="4104" max="4104" width="3.7109375" style="1" customWidth="1"/>
    <col min="4105" max="4107" width="2.7109375" style="1" customWidth="1"/>
    <col min="4108" max="4108" width="2.85546875" style="1" customWidth="1"/>
    <col min="4109" max="4110" width="2.7109375" style="1" customWidth="1"/>
    <col min="4111" max="4111" width="3.7109375" style="1" customWidth="1"/>
    <col min="4112" max="4115" width="2.7109375" style="1" customWidth="1"/>
    <col min="4116" max="4116" width="3.7109375" style="1" customWidth="1"/>
    <col min="4117" max="4120" width="2.7109375" style="1" customWidth="1"/>
    <col min="4121" max="4122" width="3.7109375" style="1" customWidth="1"/>
    <col min="4123" max="4125" width="2.7109375" style="1" customWidth="1"/>
    <col min="4126" max="4126" width="3.7109375" style="1" customWidth="1"/>
    <col min="4127" max="4127" width="2.7109375" style="1" customWidth="1"/>
    <col min="4128" max="4128" width="3.7109375" style="1" customWidth="1"/>
    <col min="4129" max="4133" width="2.7109375" style="1" customWidth="1"/>
    <col min="4134" max="4134" width="3.7109375" style="1" customWidth="1"/>
    <col min="4135" max="4135" width="3.140625" style="1" customWidth="1"/>
    <col min="4136" max="4172" width="2.7109375" style="1" customWidth="1"/>
    <col min="4173" max="4352" width="9.140625" style="1"/>
    <col min="4353" max="4353" width="1.7109375" style="1" customWidth="1"/>
    <col min="4354" max="4354" width="2.5703125" style="1" customWidth="1"/>
    <col min="4355" max="4359" width="2.7109375" style="1" customWidth="1"/>
    <col min="4360" max="4360" width="3.7109375" style="1" customWidth="1"/>
    <col min="4361" max="4363" width="2.7109375" style="1" customWidth="1"/>
    <col min="4364" max="4364" width="2.85546875" style="1" customWidth="1"/>
    <col min="4365" max="4366" width="2.7109375" style="1" customWidth="1"/>
    <col min="4367" max="4367" width="3.7109375" style="1" customWidth="1"/>
    <col min="4368" max="4371" width="2.7109375" style="1" customWidth="1"/>
    <col min="4372" max="4372" width="3.7109375" style="1" customWidth="1"/>
    <col min="4373" max="4376" width="2.7109375" style="1" customWidth="1"/>
    <col min="4377" max="4378" width="3.7109375" style="1" customWidth="1"/>
    <col min="4379" max="4381" width="2.7109375" style="1" customWidth="1"/>
    <col min="4382" max="4382" width="3.7109375" style="1" customWidth="1"/>
    <col min="4383" max="4383" width="2.7109375" style="1" customWidth="1"/>
    <col min="4384" max="4384" width="3.7109375" style="1" customWidth="1"/>
    <col min="4385" max="4389" width="2.7109375" style="1" customWidth="1"/>
    <col min="4390" max="4390" width="3.7109375" style="1" customWidth="1"/>
    <col min="4391" max="4391" width="3.140625" style="1" customWidth="1"/>
    <col min="4392" max="4428" width="2.7109375" style="1" customWidth="1"/>
    <col min="4429" max="4608" width="9.140625" style="1"/>
    <col min="4609" max="4609" width="1.7109375" style="1" customWidth="1"/>
    <col min="4610" max="4610" width="2.5703125" style="1" customWidth="1"/>
    <col min="4611" max="4615" width="2.7109375" style="1" customWidth="1"/>
    <col min="4616" max="4616" width="3.7109375" style="1" customWidth="1"/>
    <col min="4617" max="4619" width="2.7109375" style="1" customWidth="1"/>
    <col min="4620" max="4620" width="2.85546875" style="1" customWidth="1"/>
    <col min="4621" max="4622" width="2.7109375" style="1" customWidth="1"/>
    <col min="4623" max="4623" width="3.7109375" style="1" customWidth="1"/>
    <col min="4624" max="4627" width="2.7109375" style="1" customWidth="1"/>
    <col min="4628" max="4628" width="3.7109375" style="1" customWidth="1"/>
    <col min="4629" max="4632" width="2.7109375" style="1" customWidth="1"/>
    <col min="4633" max="4634" width="3.7109375" style="1" customWidth="1"/>
    <col min="4635" max="4637" width="2.7109375" style="1" customWidth="1"/>
    <col min="4638" max="4638" width="3.7109375" style="1" customWidth="1"/>
    <col min="4639" max="4639" width="2.7109375" style="1" customWidth="1"/>
    <col min="4640" max="4640" width="3.7109375" style="1" customWidth="1"/>
    <col min="4641" max="4645" width="2.7109375" style="1" customWidth="1"/>
    <col min="4646" max="4646" width="3.7109375" style="1" customWidth="1"/>
    <col min="4647" max="4647" width="3.140625" style="1" customWidth="1"/>
    <col min="4648" max="4684" width="2.7109375" style="1" customWidth="1"/>
    <col min="4685" max="4864" width="9.140625" style="1"/>
    <col min="4865" max="4865" width="1.7109375" style="1" customWidth="1"/>
    <col min="4866" max="4866" width="2.5703125" style="1" customWidth="1"/>
    <col min="4867" max="4871" width="2.7109375" style="1" customWidth="1"/>
    <col min="4872" max="4872" width="3.7109375" style="1" customWidth="1"/>
    <col min="4873" max="4875" width="2.7109375" style="1" customWidth="1"/>
    <col min="4876" max="4876" width="2.85546875" style="1" customWidth="1"/>
    <col min="4877" max="4878" width="2.7109375" style="1" customWidth="1"/>
    <col min="4879" max="4879" width="3.7109375" style="1" customWidth="1"/>
    <col min="4880" max="4883" width="2.7109375" style="1" customWidth="1"/>
    <col min="4884" max="4884" width="3.7109375" style="1" customWidth="1"/>
    <col min="4885" max="4888" width="2.7109375" style="1" customWidth="1"/>
    <col min="4889" max="4890" width="3.7109375" style="1" customWidth="1"/>
    <col min="4891" max="4893" width="2.7109375" style="1" customWidth="1"/>
    <col min="4894" max="4894" width="3.7109375" style="1" customWidth="1"/>
    <col min="4895" max="4895" width="2.7109375" style="1" customWidth="1"/>
    <col min="4896" max="4896" width="3.7109375" style="1" customWidth="1"/>
    <col min="4897" max="4901" width="2.7109375" style="1" customWidth="1"/>
    <col min="4902" max="4902" width="3.7109375" style="1" customWidth="1"/>
    <col min="4903" max="4903" width="3.140625" style="1" customWidth="1"/>
    <col min="4904" max="4940" width="2.7109375" style="1" customWidth="1"/>
    <col min="4941" max="5120" width="9.140625" style="1"/>
    <col min="5121" max="5121" width="1.7109375" style="1" customWidth="1"/>
    <col min="5122" max="5122" width="2.5703125" style="1" customWidth="1"/>
    <col min="5123" max="5127" width="2.7109375" style="1" customWidth="1"/>
    <col min="5128" max="5128" width="3.7109375" style="1" customWidth="1"/>
    <col min="5129" max="5131" width="2.7109375" style="1" customWidth="1"/>
    <col min="5132" max="5132" width="2.85546875" style="1" customWidth="1"/>
    <col min="5133" max="5134" width="2.7109375" style="1" customWidth="1"/>
    <col min="5135" max="5135" width="3.7109375" style="1" customWidth="1"/>
    <col min="5136" max="5139" width="2.7109375" style="1" customWidth="1"/>
    <col min="5140" max="5140" width="3.7109375" style="1" customWidth="1"/>
    <col min="5141" max="5144" width="2.7109375" style="1" customWidth="1"/>
    <col min="5145" max="5146" width="3.7109375" style="1" customWidth="1"/>
    <col min="5147" max="5149" width="2.7109375" style="1" customWidth="1"/>
    <col min="5150" max="5150" width="3.7109375" style="1" customWidth="1"/>
    <col min="5151" max="5151" width="2.7109375" style="1" customWidth="1"/>
    <col min="5152" max="5152" width="3.7109375" style="1" customWidth="1"/>
    <col min="5153" max="5157" width="2.7109375" style="1" customWidth="1"/>
    <col min="5158" max="5158" width="3.7109375" style="1" customWidth="1"/>
    <col min="5159" max="5159" width="3.140625" style="1" customWidth="1"/>
    <col min="5160" max="5196" width="2.7109375" style="1" customWidth="1"/>
    <col min="5197" max="5376" width="9.140625" style="1"/>
    <col min="5377" max="5377" width="1.7109375" style="1" customWidth="1"/>
    <col min="5378" max="5378" width="2.5703125" style="1" customWidth="1"/>
    <col min="5379" max="5383" width="2.7109375" style="1" customWidth="1"/>
    <col min="5384" max="5384" width="3.7109375" style="1" customWidth="1"/>
    <col min="5385" max="5387" width="2.7109375" style="1" customWidth="1"/>
    <col min="5388" max="5388" width="2.85546875" style="1" customWidth="1"/>
    <col min="5389" max="5390" width="2.7109375" style="1" customWidth="1"/>
    <col min="5391" max="5391" width="3.7109375" style="1" customWidth="1"/>
    <col min="5392" max="5395" width="2.7109375" style="1" customWidth="1"/>
    <col min="5396" max="5396" width="3.7109375" style="1" customWidth="1"/>
    <col min="5397" max="5400" width="2.7109375" style="1" customWidth="1"/>
    <col min="5401" max="5402" width="3.7109375" style="1" customWidth="1"/>
    <col min="5403" max="5405" width="2.7109375" style="1" customWidth="1"/>
    <col min="5406" max="5406" width="3.7109375" style="1" customWidth="1"/>
    <col min="5407" max="5407" width="2.7109375" style="1" customWidth="1"/>
    <col min="5408" max="5408" width="3.7109375" style="1" customWidth="1"/>
    <col min="5409" max="5413" width="2.7109375" style="1" customWidth="1"/>
    <col min="5414" max="5414" width="3.7109375" style="1" customWidth="1"/>
    <col min="5415" max="5415" width="3.140625" style="1" customWidth="1"/>
    <col min="5416" max="5452" width="2.7109375" style="1" customWidth="1"/>
    <col min="5453" max="5632" width="9.140625" style="1"/>
    <col min="5633" max="5633" width="1.7109375" style="1" customWidth="1"/>
    <col min="5634" max="5634" width="2.5703125" style="1" customWidth="1"/>
    <col min="5635" max="5639" width="2.7109375" style="1" customWidth="1"/>
    <col min="5640" max="5640" width="3.7109375" style="1" customWidth="1"/>
    <col min="5641" max="5643" width="2.7109375" style="1" customWidth="1"/>
    <col min="5644" max="5644" width="2.85546875" style="1" customWidth="1"/>
    <col min="5645" max="5646" width="2.7109375" style="1" customWidth="1"/>
    <col min="5647" max="5647" width="3.7109375" style="1" customWidth="1"/>
    <col min="5648" max="5651" width="2.7109375" style="1" customWidth="1"/>
    <col min="5652" max="5652" width="3.7109375" style="1" customWidth="1"/>
    <col min="5653" max="5656" width="2.7109375" style="1" customWidth="1"/>
    <col min="5657" max="5658" width="3.7109375" style="1" customWidth="1"/>
    <col min="5659" max="5661" width="2.7109375" style="1" customWidth="1"/>
    <col min="5662" max="5662" width="3.7109375" style="1" customWidth="1"/>
    <col min="5663" max="5663" width="2.7109375" style="1" customWidth="1"/>
    <col min="5664" max="5664" width="3.7109375" style="1" customWidth="1"/>
    <col min="5665" max="5669" width="2.7109375" style="1" customWidth="1"/>
    <col min="5670" max="5670" width="3.7109375" style="1" customWidth="1"/>
    <col min="5671" max="5671" width="3.140625" style="1" customWidth="1"/>
    <col min="5672" max="5708" width="2.7109375" style="1" customWidth="1"/>
    <col min="5709" max="5888" width="9.140625" style="1"/>
    <col min="5889" max="5889" width="1.7109375" style="1" customWidth="1"/>
    <col min="5890" max="5890" width="2.5703125" style="1" customWidth="1"/>
    <col min="5891" max="5895" width="2.7109375" style="1" customWidth="1"/>
    <col min="5896" max="5896" width="3.7109375" style="1" customWidth="1"/>
    <col min="5897" max="5899" width="2.7109375" style="1" customWidth="1"/>
    <col min="5900" max="5900" width="2.85546875" style="1" customWidth="1"/>
    <col min="5901" max="5902" width="2.7109375" style="1" customWidth="1"/>
    <col min="5903" max="5903" width="3.7109375" style="1" customWidth="1"/>
    <col min="5904" max="5907" width="2.7109375" style="1" customWidth="1"/>
    <col min="5908" max="5908" width="3.7109375" style="1" customWidth="1"/>
    <col min="5909" max="5912" width="2.7109375" style="1" customWidth="1"/>
    <col min="5913" max="5914" width="3.7109375" style="1" customWidth="1"/>
    <col min="5915" max="5917" width="2.7109375" style="1" customWidth="1"/>
    <col min="5918" max="5918" width="3.7109375" style="1" customWidth="1"/>
    <col min="5919" max="5919" width="2.7109375" style="1" customWidth="1"/>
    <col min="5920" max="5920" width="3.7109375" style="1" customWidth="1"/>
    <col min="5921" max="5925" width="2.7109375" style="1" customWidth="1"/>
    <col min="5926" max="5926" width="3.7109375" style="1" customWidth="1"/>
    <col min="5927" max="5927" width="3.140625" style="1" customWidth="1"/>
    <col min="5928" max="5964" width="2.7109375" style="1" customWidth="1"/>
    <col min="5965" max="6144" width="9.140625" style="1"/>
    <col min="6145" max="6145" width="1.7109375" style="1" customWidth="1"/>
    <col min="6146" max="6146" width="2.5703125" style="1" customWidth="1"/>
    <col min="6147" max="6151" width="2.7109375" style="1" customWidth="1"/>
    <col min="6152" max="6152" width="3.7109375" style="1" customWidth="1"/>
    <col min="6153" max="6155" width="2.7109375" style="1" customWidth="1"/>
    <col min="6156" max="6156" width="2.85546875" style="1" customWidth="1"/>
    <col min="6157" max="6158" width="2.7109375" style="1" customWidth="1"/>
    <col min="6159" max="6159" width="3.7109375" style="1" customWidth="1"/>
    <col min="6160" max="6163" width="2.7109375" style="1" customWidth="1"/>
    <col min="6164" max="6164" width="3.7109375" style="1" customWidth="1"/>
    <col min="6165" max="6168" width="2.7109375" style="1" customWidth="1"/>
    <col min="6169" max="6170" width="3.7109375" style="1" customWidth="1"/>
    <col min="6171" max="6173" width="2.7109375" style="1" customWidth="1"/>
    <col min="6174" max="6174" width="3.7109375" style="1" customWidth="1"/>
    <col min="6175" max="6175" width="2.7109375" style="1" customWidth="1"/>
    <col min="6176" max="6176" width="3.7109375" style="1" customWidth="1"/>
    <col min="6177" max="6181" width="2.7109375" style="1" customWidth="1"/>
    <col min="6182" max="6182" width="3.7109375" style="1" customWidth="1"/>
    <col min="6183" max="6183" width="3.140625" style="1" customWidth="1"/>
    <col min="6184" max="6220" width="2.7109375" style="1" customWidth="1"/>
    <col min="6221" max="6400" width="9.140625" style="1"/>
    <col min="6401" max="6401" width="1.7109375" style="1" customWidth="1"/>
    <col min="6402" max="6402" width="2.5703125" style="1" customWidth="1"/>
    <col min="6403" max="6407" width="2.7109375" style="1" customWidth="1"/>
    <col min="6408" max="6408" width="3.7109375" style="1" customWidth="1"/>
    <col min="6409" max="6411" width="2.7109375" style="1" customWidth="1"/>
    <col min="6412" max="6412" width="2.85546875" style="1" customWidth="1"/>
    <col min="6413" max="6414" width="2.7109375" style="1" customWidth="1"/>
    <col min="6415" max="6415" width="3.7109375" style="1" customWidth="1"/>
    <col min="6416" max="6419" width="2.7109375" style="1" customWidth="1"/>
    <col min="6420" max="6420" width="3.7109375" style="1" customWidth="1"/>
    <col min="6421" max="6424" width="2.7109375" style="1" customWidth="1"/>
    <col min="6425" max="6426" width="3.7109375" style="1" customWidth="1"/>
    <col min="6427" max="6429" width="2.7109375" style="1" customWidth="1"/>
    <col min="6430" max="6430" width="3.7109375" style="1" customWidth="1"/>
    <col min="6431" max="6431" width="2.7109375" style="1" customWidth="1"/>
    <col min="6432" max="6432" width="3.7109375" style="1" customWidth="1"/>
    <col min="6433" max="6437" width="2.7109375" style="1" customWidth="1"/>
    <col min="6438" max="6438" width="3.7109375" style="1" customWidth="1"/>
    <col min="6439" max="6439" width="3.140625" style="1" customWidth="1"/>
    <col min="6440" max="6476" width="2.7109375" style="1" customWidth="1"/>
    <col min="6477" max="6656" width="9.140625" style="1"/>
    <col min="6657" max="6657" width="1.7109375" style="1" customWidth="1"/>
    <col min="6658" max="6658" width="2.5703125" style="1" customWidth="1"/>
    <col min="6659" max="6663" width="2.7109375" style="1" customWidth="1"/>
    <col min="6664" max="6664" width="3.7109375" style="1" customWidth="1"/>
    <col min="6665" max="6667" width="2.7109375" style="1" customWidth="1"/>
    <col min="6668" max="6668" width="2.85546875" style="1" customWidth="1"/>
    <col min="6669" max="6670" width="2.7109375" style="1" customWidth="1"/>
    <col min="6671" max="6671" width="3.7109375" style="1" customWidth="1"/>
    <col min="6672" max="6675" width="2.7109375" style="1" customWidth="1"/>
    <col min="6676" max="6676" width="3.7109375" style="1" customWidth="1"/>
    <col min="6677" max="6680" width="2.7109375" style="1" customWidth="1"/>
    <col min="6681" max="6682" width="3.7109375" style="1" customWidth="1"/>
    <col min="6683" max="6685" width="2.7109375" style="1" customWidth="1"/>
    <col min="6686" max="6686" width="3.7109375" style="1" customWidth="1"/>
    <col min="6687" max="6687" width="2.7109375" style="1" customWidth="1"/>
    <col min="6688" max="6688" width="3.7109375" style="1" customWidth="1"/>
    <col min="6689" max="6693" width="2.7109375" style="1" customWidth="1"/>
    <col min="6694" max="6694" width="3.7109375" style="1" customWidth="1"/>
    <col min="6695" max="6695" width="3.140625" style="1" customWidth="1"/>
    <col min="6696" max="6732" width="2.7109375" style="1" customWidth="1"/>
    <col min="6733" max="6912" width="9.140625" style="1"/>
    <col min="6913" max="6913" width="1.7109375" style="1" customWidth="1"/>
    <col min="6914" max="6914" width="2.5703125" style="1" customWidth="1"/>
    <col min="6915" max="6919" width="2.7109375" style="1" customWidth="1"/>
    <col min="6920" max="6920" width="3.7109375" style="1" customWidth="1"/>
    <col min="6921" max="6923" width="2.7109375" style="1" customWidth="1"/>
    <col min="6924" max="6924" width="2.85546875" style="1" customWidth="1"/>
    <col min="6925" max="6926" width="2.7109375" style="1" customWidth="1"/>
    <col min="6927" max="6927" width="3.7109375" style="1" customWidth="1"/>
    <col min="6928" max="6931" width="2.7109375" style="1" customWidth="1"/>
    <col min="6932" max="6932" width="3.7109375" style="1" customWidth="1"/>
    <col min="6933" max="6936" width="2.7109375" style="1" customWidth="1"/>
    <col min="6937" max="6938" width="3.7109375" style="1" customWidth="1"/>
    <col min="6939" max="6941" width="2.7109375" style="1" customWidth="1"/>
    <col min="6942" max="6942" width="3.7109375" style="1" customWidth="1"/>
    <col min="6943" max="6943" width="2.7109375" style="1" customWidth="1"/>
    <col min="6944" max="6944" width="3.7109375" style="1" customWidth="1"/>
    <col min="6945" max="6949" width="2.7109375" style="1" customWidth="1"/>
    <col min="6950" max="6950" width="3.7109375" style="1" customWidth="1"/>
    <col min="6951" max="6951" width="3.140625" style="1" customWidth="1"/>
    <col min="6952" max="6988" width="2.7109375" style="1" customWidth="1"/>
    <col min="6989" max="7168" width="9.140625" style="1"/>
    <col min="7169" max="7169" width="1.7109375" style="1" customWidth="1"/>
    <col min="7170" max="7170" width="2.5703125" style="1" customWidth="1"/>
    <col min="7171" max="7175" width="2.7109375" style="1" customWidth="1"/>
    <col min="7176" max="7176" width="3.7109375" style="1" customWidth="1"/>
    <col min="7177" max="7179" width="2.7109375" style="1" customWidth="1"/>
    <col min="7180" max="7180" width="2.85546875" style="1" customWidth="1"/>
    <col min="7181" max="7182" width="2.7109375" style="1" customWidth="1"/>
    <col min="7183" max="7183" width="3.7109375" style="1" customWidth="1"/>
    <col min="7184" max="7187" width="2.7109375" style="1" customWidth="1"/>
    <col min="7188" max="7188" width="3.7109375" style="1" customWidth="1"/>
    <col min="7189" max="7192" width="2.7109375" style="1" customWidth="1"/>
    <col min="7193" max="7194" width="3.7109375" style="1" customWidth="1"/>
    <col min="7195" max="7197" width="2.7109375" style="1" customWidth="1"/>
    <col min="7198" max="7198" width="3.7109375" style="1" customWidth="1"/>
    <col min="7199" max="7199" width="2.7109375" style="1" customWidth="1"/>
    <col min="7200" max="7200" width="3.7109375" style="1" customWidth="1"/>
    <col min="7201" max="7205" width="2.7109375" style="1" customWidth="1"/>
    <col min="7206" max="7206" width="3.7109375" style="1" customWidth="1"/>
    <col min="7207" max="7207" width="3.140625" style="1" customWidth="1"/>
    <col min="7208" max="7244" width="2.7109375" style="1" customWidth="1"/>
    <col min="7245" max="7424" width="9.140625" style="1"/>
    <col min="7425" max="7425" width="1.7109375" style="1" customWidth="1"/>
    <col min="7426" max="7426" width="2.5703125" style="1" customWidth="1"/>
    <col min="7427" max="7431" width="2.7109375" style="1" customWidth="1"/>
    <col min="7432" max="7432" width="3.7109375" style="1" customWidth="1"/>
    <col min="7433" max="7435" width="2.7109375" style="1" customWidth="1"/>
    <col min="7436" max="7436" width="2.85546875" style="1" customWidth="1"/>
    <col min="7437" max="7438" width="2.7109375" style="1" customWidth="1"/>
    <col min="7439" max="7439" width="3.7109375" style="1" customWidth="1"/>
    <col min="7440" max="7443" width="2.7109375" style="1" customWidth="1"/>
    <col min="7444" max="7444" width="3.7109375" style="1" customWidth="1"/>
    <col min="7445" max="7448" width="2.7109375" style="1" customWidth="1"/>
    <col min="7449" max="7450" width="3.7109375" style="1" customWidth="1"/>
    <col min="7451" max="7453" width="2.7109375" style="1" customWidth="1"/>
    <col min="7454" max="7454" width="3.7109375" style="1" customWidth="1"/>
    <col min="7455" max="7455" width="2.7109375" style="1" customWidth="1"/>
    <col min="7456" max="7456" width="3.7109375" style="1" customWidth="1"/>
    <col min="7457" max="7461" width="2.7109375" style="1" customWidth="1"/>
    <col min="7462" max="7462" width="3.7109375" style="1" customWidth="1"/>
    <col min="7463" max="7463" width="3.140625" style="1" customWidth="1"/>
    <col min="7464" max="7500" width="2.7109375" style="1" customWidth="1"/>
    <col min="7501" max="7680" width="9.140625" style="1"/>
    <col min="7681" max="7681" width="1.7109375" style="1" customWidth="1"/>
    <col min="7682" max="7682" width="2.5703125" style="1" customWidth="1"/>
    <col min="7683" max="7687" width="2.7109375" style="1" customWidth="1"/>
    <col min="7688" max="7688" width="3.7109375" style="1" customWidth="1"/>
    <col min="7689" max="7691" width="2.7109375" style="1" customWidth="1"/>
    <col min="7692" max="7692" width="2.85546875" style="1" customWidth="1"/>
    <col min="7693" max="7694" width="2.7109375" style="1" customWidth="1"/>
    <col min="7695" max="7695" width="3.7109375" style="1" customWidth="1"/>
    <col min="7696" max="7699" width="2.7109375" style="1" customWidth="1"/>
    <col min="7700" max="7700" width="3.7109375" style="1" customWidth="1"/>
    <col min="7701" max="7704" width="2.7109375" style="1" customWidth="1"/>
    <col min="7705" max="7706" width="3.7109375" style="1" customWidth="1"/>
    <col min="7707" max="7709" width="2.7109375" style="1" customWidth="1"/>
    <col min="7710" max="7710" width="3.7109375" style="1" customWidth="1"/>
    <col min="7711" max="7711" width="2.7109375" style="1" customWidth="1"/>
    <col min="7712" max="7712" width="3.7109375" style="1" customWidth="1"/>
    <col min="7713" max="7717" width="2.7109375" style="1" customWidth="1"/>
    <col min="7718" max="7718" width="3.7109375" style="1" customWidth="1"/>
    <col min="7719" max="7719" width="3.140625" style="1" customWidth="1"/>
    <col min="7720" max="7756" width="2.7109375" style="1" customWidth="1"/>
    <col min="7757" max="7936" width="9.140625" style="1"/>
    <col min="7937" max="7937" width="1.7109375" style="1" customWidth="1"/>
    <col min="7938" max="7938" width="2.5703125" style="1" customWidth="1"/>
    <col min="7939" max="7943" width="2.7109375" style="1" customWidth="1"/>
    <col min="7944" max="7944" width="3.7109375" style="1" customWidth="1"/>
    <col min="7945" max="7947" width="2.7109375" style="1" customWidth="1"/>
    <col min="7948" max="7948" width="2.85546875" style="1" customWidth="1"/>
    <col min="7949" max="7950" width="2.7109375" style="1" customWidth="1"/>
    <col min="7951" max="7951" width="3.7109375" style="1" customWidth="1"/>
    <col min="7952" max="7955" width="2.7109375" style="1" customWidth="1"/>
    <col min="7956" max="7956" width="3.7109375" style="1" customWidth="1"/>
    <col min="7957" max="7960" width="2.7109375" style="1" customWidth="1"/>
    <col min="7961" max="7962" width="3.7109375" style="1" customWidth="1"/>
    <col min="7963" max="7965" width="2.7109375" style="1" customWidth="1"/>
    <col min="7966" max="7966" width="3.7109375" style="1" customWidth="1"/>
    <col min="7967" max="7967" width="2.7109375" style="1" customWidth="1"/>
    <col min="7968" max="7968" width="3.7109375" style="1" customWidth="1"/>
    <col min="7969" max="7973" width="2.7109375" style="1" customWidth="1"/>
    <col min="7974" max="7974" width="3.7109375" style="1" customWidth="1"/>
    <col min="7975" max="7975" width="3.140625" style="1" customWidth="1"/>
    <col min="7976" max="8012" width="2.7109375" style="1" customWidth="1"/>
    <col min="8013" max="8192" width="9.140625" style="1"/>
    <col min="8193" max="8193" width="1.7109375" style="1" customWidth="1"/>
    <col min="8194" max="8194" width="2.5703125" style="1" customWidth="1"/>
    <col min="8195" max="8199" width="2.7109375" style="1" customWidth="1"/>
    <col min="8200" max="8200" width="3.7109375" style="1" customWidth="1"/>
    <col min="8201" max="8203" width="2.7109375" style="1" customWidth="1"/>
    <col min="8204" max="8204" width="2.85546875" style="1" customWidth="1"/>
    <col min="8205" max="8206" width="2.7109375" style="1" customWidth="1"/>
    <col min="8207" max="8207" width="3.7109375" style="1" customWidth="1"/>
    <col min="8208" max="8211" width="2.7109375" style="1" customWidth="1"/>
    <col min="8212" max="8212" width="3.7109375" style="1" customWidth="1"/>
    <col min="8213" max="8216" width="2.7109375" style="1" customWidth="1"/>
    <col min="8217" max="8218" width="3.7109375" style="1" customWidth="1"/>
    <col min="8219" max="8221" width="2.7109375" style="1" customWidth="1"/>
    <col min="8222" max="8222" width="3.7109375" style="1" customWidth="1"/>
    <col min="8223" max="8223" width="2.7109375" style="1" customWidth="1"/>
    <col min="8224" max="8224" width="3.7109375" style="1" customWidth="1"/>
    <col min="8225" max="8229" width="2.7109375" style="1" customWidth="1"/>
    <col min="8230" max="8230" width="3.7109375" style="1" customWidth="1"/>
    <col min="8231" max="8231" width="3.140625" style="1" customWidth="1"/>
    <col min="8232" max="8268" width="2.7109375" style="1" customWidth="1"/>
    <col min="8269" max="8448" width="9.140625" style="1"/>
    <col min="8449" max="8449" width="1.7109375" style="1" customWidth="1"/>
    <col min="8450" max="8450" width="2.5703125" style="1" customWidth="1"/>
    <col min="8451" max="8455" width="2.7109375" style="1" customWidth="1"/>
    <col min="8456" max="8456" width="3.7109375" style="1" customWidth="1"/>
    <col min="8457" max="8459" width="2.7109375" style="1" customWidth="1"/>
    <col min="8460" max="8460" width="2.85546875" style="1" customWidth="1"/>
    <col min="8461" max="8462" width="2.7109375" style="1" customWidth="1"/>
    <col min="8463" max="8463" width="3.7109375" style="1" customWidth="1"/>
    <col min="8464" max="8467" width="2.7109375" style="1" customWidth="1"/>
    <col min="8468" max="8468" width="3.7109375" style="1" customWidth="1"/>
    <col min="8469" max="8472" width="2.7109375" style="1" customWidth="1"/>
    <col min="8473" max="8474" width="3.7109375" style="1" customWidth="1"/>
    <col min="8475" max="8477" width="2.7109375" style="1" customWidth="1"/>
    <col min="8478" max="8478" width="3.7109375" style="1" customWidth="1"/>
    <col min="8479" max="8479" width="2.7109375" style="1" customWidth="1"/>
    <col min="8480" max="8480" width="3.7109375" style="1" customWidth="1"/>
    <col min="8481" max="8485" width="2.7109375" style="1" customWidth="1"/>
    <col min="8486" max="8486" width="3.7109375" style="1" customWidth="1"/>
    <col min="8487" max="8487" width="3.140625" style="1" customWidth="1"/>
    <col min="8488" max="8524" width="2.7109375" style="1" customWidth="1"/>
    <col min="8525" max="8704" width="9.140625" style="1"/>
    <col min="8705" max="8705" width="1.7109375" style="1" customWidth="1"/>
    <col min="8706" max="8706" width="2.5703125" style="1" customWidth="1"/>
    <col min="8707" max="8711" width="2.7109375" style="1" customWidth="1"/>
    <col min="8712" max="8712" width="3.7109375" style="1" customWidth="1"/>
    <col min="8713" max="8715" width="2.7109375" style="1" customWidth="1"/>
    <col min="8716" max="8716" width="2.85546875" style="1" customWidth="1"/>
    <col min="8717" max="8718" width="2.7109375" style="1" customWidth="1"/>
    <col min="8719" max="8719" width="3.7109375" style="1" customWidth="1"/>
    <col min="8720" max="8723" width="2.7109375" style="1" customWidth="1"/>
    <col min="8724" max="8724" width="3.7109375" style="1" customWidth="1"/>
    <col min="8725" max="8728" width="2.7109375" style="1" customWidth="1"/>
    <col min="8729" max="8730" width="3.7109375" style="1" customWidth="1"/>
    <col min="8731" max="8733" width="2.7109375" style="1" customWidth="1"/>
    <col min="8734" max="8734" width="3.7109375" style="1" customWidth="1"/>
    <col min="8735" max="8735" width="2.7109375" style="1" customWidth="1"/>
    <col min="8736" max="8736" width="3.7109375" style="1" customWidth="1"/>
    <col min="8737" max="8741" width="2.7109375" style="1" customWidth="1"/>
    <col min="8742" max="8742" width="3.7109375" style="1" customWidth="1"/>
    <col min="8743" max="8743" width="3.140625" style="1" customWidth="1"/>
    <col min="8744" max="8780" width="2.7109375" style="1" customWidth="1"/>
    <col min="8781" max="8960" width="9.140625" style="1"/>
    <col min="8961" max="8961" width="1.7109375" style="1" customWidth="1"/>
    <col min="8962" max="8962" width="2.5703125" style="1" customWidth="1"/>
    <col min="8963" max="8967" width="2.7109375" style="1" customWidth="1"/>
    <col min="8968" max="8968" width="3.7109375" style="1" customWidth="1"/>
    <col min="8969" max="8971" width="2.7109375" style="1" customWidth="1"/>
    <col min="8972" max="8972" width="2.85546875" style="1" customWidth="1"/>
    <col min="8973" max="8974" width="2.7109375" style="1" customWidth="1"/>
    <col min="8975" max="8975" width="3.7109375" style="1" customWidth="1"/>
    <col min="8976" max="8979" width="2.7109375" style="1" customWidth="1"/>
    <col min="8980" max="8980" width="3.7109375" style="1" customWidth="1"/>
    <col min="8981" max="8984" width="2.7109375" style="1" customWidth="1"/>
    <col min="8985" max="8986" width="3.7109375" style="1" customWidth="1"/>
    <col min="8987" max="8989" width="2.7109375" style="1" customWidth="1"/>
    <col min="8990" max="8990" width="3.7109375" style="1" customWidth="1"/>
    <col min="8991" max="8991" width="2.7109375" style="1" customWidth="1"/>
    <col min="8992" max="8992" width="3.7109375" style="1" customWidth="1"/>
    <col min="8993" max="8997" width="2.7109375" style="1" customWidth="1"/>
    <col min="8998" max="8998" width="3.7109375" style="1" customWidth="1"/>
    <col min="8999" max="8999" width="3.140625" style="1" customWidth="1"/>
    <col min="9000" max="9036" width="2.7109375" style="1" customWidth="1"/>
    <col min="9037" max="9216" width="9.140625" style="1"/>
    <col min="9217" max="9217" width="1.7109375" style="1" customWidth="1"/>
    <col min="9218" max="9218" width="2.5703125" style="1" customWidth="1"/>
    <col min="9219" max="9223" width="2.7109375" style="1" customWidth="1"/>
    <col min="9224" max="9224" width="3.7109375" style="1" customWidth="1"/>
    <col min="9225" max="9227" width="2.7109375" style="1" customWidth="1"/>
    <col min="9228" max="9228" width="2.85546875" style="1" customWidth="1"/>
    <col min="9229" max="9230" width="2.7109375" style="1" customWidth="1"/>
    <col min="9231" max="9231" width="3.7109375" style="1" customWidth="1"/>
    <col min="9232" max="9235" width="2.7109375" style="1" customWidth="1"/>
    <col min="9236" max="9236" width="3.7109375" style="1" customWidth="1"/>
    <col min="9237" max="9240" width="2.7109375" style="1" customWidth="1"/>
    <col min="9241" max="9242" width="3.7109375" style="1" customWidth="1"/>
    <col min="9243" max="9245" width="2.7109375" style="1" customWidth="1"/>
    <col min="9246" max="9246" width="3.7109375" style="1" customWidth="1"/>
    <col min="9247" max="9247" width="2.7109375" style="1" customWidth="1"/>
    <col min="9248" max="9248" width="3.7109375" style="1" customWidth="1"/>
    <col min="9249" max="9253" width="2.7109375" style="1" customWidth="1"/>
    <col min="9254" max="9254" width="3.7109375" style="1" customWidth="1"/>
    <col min="9255" max="9255" width="3.140625" style="1" customWidth="1"/>
    <col min="9256" max="9292" width="2.7109375" style="1" customWidth="1"/>
    <col min="9293" max="9472" width="9.140625" style="1"/>
    <col min="9473" max="9473" width="1.7109375" style="1" customWidth="1"/>
    <col min="9474" max="9474" width="2.5703125" style="1" customWidth="1"/>
    <col min="9475" max="9479" width="2.7109375" style="1" customWidth="1"/>
    <col min="9480" max="9480" width="3.7109375" style="1" customWidth="1"/>
    <col min="9481" max="9483" width="2.7109375" style="1" customWidth="1"/>
    <col min="9484" max="9484" width="2.85546875" style="1" customWidth="1"/>
    <col min="9485" max="9486" width="2.7109375" style="1" customWidth="1"/>
    <col min="9487" max="9487" width="3.7109375" style="1" customWidth="1"/>
    <col min="9488" max="9491" width="2.7109375" style="1" customWidth="1"/>
    <col min="9492" max="9492" width="3.7109375" style="1" customWidth="1"/>
    <col min="9493" max="9496" width="2.7109375" style="1" customWidth="1"/>
    <col min="9497" max="9498" width="3.7109375" style="1" customWidth="1"/>
    <col min="9499" max="9501" width="2.7109375" style="1" customWidth="1"/>
    <col min="9502" max="9502" width="3.7109375" style="1" customWidth="1"/>
    <col min="9503" max="9503" width="2.7109375" style="1" customWidth="1"/>
    <col min="9504" max="9504" width="3.7109375" style="1" customWidth="1"/>
    <col min="9505" max="9509" width="2.7109375" style="1" customWidth="1"/>
    <col min="9510" max="9510" width="3.7109375" style="1" customWidth="1"/>
    <col min="9511" max="9511" width="3.140625" style="1" customWidth="1"/>
    <col min="9512" max="9548" width="2.7109375" style="1" customWidth="1"/>
    <col min="9549" max="9728" width="9.140625" style="1"/>
    <col min="9729" max="9729" width="1.7109375" style="1" customWidth="1"/>
    <col min="9730" max="9730" width="2.5703125" style="1" customWidth="1"/>
    <col min="9731" max="9735" width="2.7109375" style="1" customWidth="1"/>
    <col min="9736" max="9736" width="3.7109375" style="1" customWidth="1"/>
    <col min="9737" max="9739" width="2.7109375" style="1" customWidth="1"/>
    <col min="9740" max="9740" width="2.85546875" style="1" customWidth="1"/>
    <col min="9741" max="9742" width="2.7109375" style="1" customWidth="1"/>
    <col min="9743" max="9743" width="3.7109375" style="1" customWidth="1"/>
    <col min="9744" max="9747" width="2.7109375" style="1" customWidth="1"/>
    <col min="9748" max="9748" width="3.7109375" style="1" customWidth="1"/>
    <col min="9749" max="9752" width="2.7109375" style="1" customWidth="1"/>
    <col min="9753" max="9754" width="3.7109375" style="1" customWidth="1"/>
    <col min="9755" max="9757" width="2.7109375" style="1" customWidth="1"/>
    <col min="9758" max="9758" width="3.7109375" style="1" customWidth="1"/>
    <col min="9759" max="9759" width="2.7109375" style="1" customWidth="1"/>
    <col min="9760" max="9760" width="3.7109375" style="1" customWidth="1"/>
    <col min="9761" max="9765" width="2.7109375" style="1" customWidth="1"/>
    <col min="9766" max="9766" width="3.7109375" style="1" customWidth="1"/>
    <col min="9767" max="9767" width="3.140625" style="1" customWidth="1"/>
    <col min="9768" max="9804" width="2.7109375" style="1" customWidth="1"/>
    <col min="9805" max="9984" width="9.140625" style="1"/>
    <col min="9985" max="9985" width="1.7109375" style="1" customWidth="1"/>
    <col min="9986" max="9986" width="2.5703125" style="1" customWidth="1"/>
    <col min="9987" max="9991" width="2.7109375" style="1" customWidth="1"/>
    <col min="9992" max="9992" width="3.7109375" style="1" customWidth="1"/>
    <col min="9993" max="9995" width="2.7109375" style="1" customWidth="1"/>
    <col min="9996" max="9996" width="2.85546875" style="1" customWidth="1"/>
    <col min="9997" max="9998" width="2.7109375" style="1" customWidth="1"/>
    <col min="9999" max="9999" width="3.7109375" style="1" customWidth="1"/>
    <col min="10000" max="10003" width="2.7109375" style="1" customWidth="1"/>
    <col min="10004" max="10004" width="3.7109375" style="1" customWidth="1"/>
    <col min="10005" max="10008" width="2.7109375" style="1" customWidth="1"/>
    <col min="10009" max="10010" width="3.7109375" style="1" customWidth="1"/>
    <col min="10011" max="10013" width="2.7109375" style="1" customWidth="1"/>
    <col min="10014" max="10014" width="3.7109375" style="1" customWidth="1"/>
    <col min="10015" max="10015" width="2.7109375" style="1" customWidth="1"/>
    <col min="10016" max="10016" width="3.7109375" style="1" customWidth="1"/>
    <col min="10017" max="10021" width="2.7109375" style="1" customWidth="1"/>
    <col min="10022" max="10022" width="3.7109375" style="1" customWidth="1"/>
    <col min="10023" max="10023" width="3.140625" style="1" customWidth="1"/>
    <col min="10024" max="10060" width="2.7109375" style="1" customWidth="1"/>
    <col min="10061" max="10240" width="9.140625" style="1"/>
    <col min="10241" max="10241" width="1.7109375" style="1" customWidth="1"/>
    <col min="10242" max="10242" width="2.5703125" style="1" customWidth="1"/>
    <col min="10243" max="10247" width="2.7109375" style="1" customWidth="1"/>
    <col min="10248" max="10248" width="3.7109375" style="1" customWidth="1"/>
    <col min="10249" max="10251" width="2.7109375" style="1" customWidth="1"/>
    <col min="10252" max="10252" width="2.85546875" style="1" customWidth="1"/>
    <col min="10253" max="10254" width="2.7109375" style="1" customWidth="1"/>
    <col min="10255" max="10255" width="3.7109375" style="1" customWidth="1"/>
    <col min="10256" max="10259" width="2.7109375" style="1" customWidth="1"/>
    <col min="10260" max="10260" width="3.7109375" style="1" customWidth="1"/>
    <col min="10261" max="10264" width="2.7109375" style="1" customWidth="1"/>
    <col min="10265" max="10266" width="3.7109375" style="1" customWidth="1"/>
    <col min="10267" max="10269" width="2.7109375" style="1" customWidth="1"/>
    <col min="10270" max="10270" width="3.7109375" style="1" customWidth="1"/>
    <col min="10271" max="10271" width="2.7109375" style="1" customWidth="1"/>
    <col min="10272" max="10272" width="3.7109375" style="1" customWidth="1"/>
    <col min="10273" max="10277" width="2.7109375" style="1" customWidth="1"/>
    <col min="10278" max="10278" width="3.7109375" style="1" customWidth="1"/>
    <col min="10279" max="10279" width="3.140625" style="1" customWidth="1"/>
    <col min="10280" max="10316" width="2.7109375" style="1" customWidth="1"/>
    <col min="10317" max="10496" width="9.140625" style="1"/>
    <col min="10497" max="10497" width="1.7109375" style="1" customWidth="1"/>
    <col min="10498" max="10498" width="2.5703125" style="1" customWidth="1"/>
    <col min="10499" max="10503" width="2.7109375" style="1" customWidth="1"/>
    <col min="10504" max="10504" width="3.7109375" style="1" customWidth="1"/>
    <col min="10505" max="10507" width="2.7109375" style="1" customWidth="1"/>
    <col min="10508" max="10508" width="2.85546875" style="1" customWidth="1"/>
    <col min="10509" max="10510" width="2.7109375" style="1" customWidth="1"/>
    <col min="10511" max="10511" width="3.7109375" style="1" customWidth="1"/>
    <col min="10512" max="10515" width="2.7109375" style="1" customWidth="1"/>
    <col min="10516" max="10516" width="3.7109375" style="1" customWidth="1"/>
    <col min="10517" max="10520" width="2.7109375" style="1" customWidth="1"/>
    <col min="10521" max="10522" width="3.7109375" style="1" customWidth="1"/>
    <col min="10523" max="10525" width="2.7109375" style="1" customWidth="1"/>
    <col min="10526" max="10526" width="3.7109375" style="1" customWidth="1"/>
    <col min="10527" max="10527" width="2.7109375" style="1" customWidth="1"/>
    <col min="10528" max="10528" width="3.7109375" style="1" customWidth="1"/>
    <col min="10529" max="10533" width="2.7109375" style="1" customWidth="1"/>
    <col min="10534" max="10534" width="3.7109375" style="1" customWidth="1"/>
    <col min="10535" max="10535" width="3.140625" style="1" customWidth="1"/>
    <col min="10536" max="10572" width="2.7109375" style="1" customWidth="1"/>
    <col min="10573" max="10752" width="9.140625" style="1"/>
    <col min="10753" max="10753" width="1.7109375" style="1" customWidth="1"/>
    <col min="10754" max="10754" width="2.5703125" style="1" customWidth="1"/>
    <col min="10755" max="10759" width="2.7109375" style="1" customWidth="1"/>
    <col min="10760" max="10760" width="3.7109375" style="1" customWidth="1"/>
    <col min="10761" max="10763" width="2.7109375" style="1" customWidth="1"/>
    <col min="10764" max="10764" width="2.85546875" style="1" customWidth="1"/>
    <col min="10765" max="10766" width="2.7109375" style="1" customWidth="1"/>
    <col min="10767" max="10767" width="3.7109375" style="1" customWidth="1"/>
    <col min="10768" max="10771" width="2.7109375" style="1" customWidth="1"/>
    <col min="10772" max="10772" width="3.7109375" style="1" customWidth="1"/>
    <col min="10773" max="10776" width="2.7109375" style="1" customWidth="1"/>
    <col min="10777" max="10778" width="3.7109375" style="1" customWidth="1"/>
    <col min="10779" max="10781" width="2.7109375" style="1" customWidth="1"/>
    <col min="10782" max="10782" width="3.7109375" style="1" customWidth="1"/>
    <col min="10783" max="10783" width="2.7109375" style="1" customWidth="1"/>
    <col min="10784" max="10784" width="3.7109375" style="1" customWidth="1"/>
    <col min="10785" max="10789" width="2.7109375" style="1" customWidth="1"/>
    <col min="10790" max="10790" width="3.7109375" style="1" customWidth="1"/>
    <col min="10791" max="10791" width="3.140625" style="1" customWidth="1"/>
    <col min="10792" max="10828" width="2.7109375" style="1" customWidth="1"/>
    <col min="10829" max="11008" width="9.140625" style="1"/>
    <col min="11009" max="11009" width="1.7109375" style="1" customWidth="1"/>
    <col min="11010" max="11010" width="2.5703125" style="1" customWidth="1"/>
    <col min="11011" max="11015" width="2.7109375" style="1" customWidth="1"/>
    <col min="11016" max="11016" width="3.7109375" style="1" customWidth="1"/>
    <col min="11017" max="11019" width="2.7109375" style="1" customWidth="1"/>
    <col min="11020" max="11020" width="2.85546875" style="1" customWidth="1"/>
    <col min="11021" max="11022" width="2.7109375" style="1" customWidth="1"/>
    <col min="11023" max="11023" width="3.7109375" style="1" customWidth="1"/>
    <col min="11024" max="11027" width="2.7109375" style="1" customWidth="1"/>
    <col min="11028" max="11028" width="3.7109375" style="1" customWidth="1"/>
    <col min="11029" max="11032" width="2.7109375" style="1" customWidth="1"/>
    <col min="11033" max="11034" width="3.7109375" style="1" customWidth="1"/>
    <col min="11035" max="11037" width="2.7109375" style="1" customWidth="1"/>
    <col min="11038" max="11038" width="3.7109375" style="1" customWidth="1"/>
    <col min="11039" max="11039" width="2.7109375" style="1" customWidth="1"/>
    <col min="11040" max="11040" width="3.7109375" style="1" customWidth="1"/>
    <col min="11041" max="11045" width="2.7109375" style="1" customWidth="1"/>
    <col min="11046" max="11046" width="3.7109375" style="1" customWidth="1"/>
    <col min="11047" max="11047" width="3.140625" style="1" customWidth="1"/>
    <col min="11048" max="11084" width="2.7109375" style="1" customWidth="1"/>
    <col min="11085" max="11264" width="9.140625" style="1"/>
    <col min="11265" max="11265" width="1.7109375" style="1" customWidth="1"/>
    <col min="11266" max="11266" width="2.5703125" style="1" customWidth="1"/>
    <col min="11267" max="11271" width="2.7109375" style="1" customWidth="1"/>
    <col min="11272" max="11272" width="3.7109375" style="1" customWidth="1"/>
    <col min="11273" max="11275" width="2.7109375" style="1" customWidth="1"/>
    <col min="11276" max="11276" width="2.85546875" style="1" customWidth="1"/>
    <col min="11277" max="11278" width="2.7109375" style="1" customWidth="1"/>
    <col min="11279" max="11279" width="3.7109375" style="1" customWidth="1"/>
    <col min="11280" max="11283" width="2.7109375" style="1" customWidth="1"/>
    <col min="11284" max="11284" width="3.7109375" style="1" customWidth="1"/>
    <col min="11285" max="11288" width="2.7109375" style="1" customWidth="1"/>
    <col min="11289" max="11290" width="3.7109375" style="1" customWidth="1"/>
    <col min="11291" max="11293" width="2.7109375" style="1" customWidth="1"/>
    <col min="11294" max="11294" width="3.7109375" style="1" customWidth="1"/>
    <col min="11295" max="11295" width="2.7109375" style="1" customWidth="1"/>
    <col min="11296" max="11296" width="3.7109375" style="1" customWidth="1"/>
    <col min="11297" max="11301" width="2.7109375" style="1" customWidth="1"/>
    <col min="11302" max="11302" width="3.7109375" style="1" customWidth="1"/>
    <col min="11303" max="11303" width="3.140625" style="1" customWidth="1"/>
    <col min="11304" max="11340" width="2.7109375" style="1" customWidth="1"/>
    <col min="11341" max="11520" width="9.140625" style="1"/>
    <col min="11521" max="11521" width="1.7109375" style="1" customWidth="1"/>
    <col min="11522" max="11522" width="2.5703125" style="1" customWidth="1"/>
    <col min="11523" max="11527" width="2.7109375" style="1" customWidth="1"/>
    <col min="11528" max="11528" width="3.7109375" style="1" customWidth="1"/>
    <col min="11529" max="11531" width="2.7109375" style="1" customWidth="1"/>
    <col min="11532" max="11532" width="2.85546875" style="1" customWidth="1"/>
    <col min="11533" max="11534" width="2.7109375" style="1" customWidth="1"/>
    <col min="11535" max="11535" width="3.7109375" style="1" customWidth="1"/>
    <col min="11536" max="11539" width="2.7109375" style="1" customWidth="1"/>
    <col min="11540" max="11540" width="3.7109375" style="1" customWidth="1"/>
    <col min="11541" max="11544" width="2.7109375" style="1" customWidth="1"/>
    <col min="11545" max="11546" width="3.7109375" style="1" customWidth="1"/>
    <col min="11547" max="11549" width="2.7109375" style="1" customWidth="1"/>
    <col min="11550" max="11550" width="3.7109375" style="1" customWidth="1"/>
    <col min="11551" max="11551" width="2.7109375" style="1" customWidth="1"/>
    <col min="11552" max="11552" width="3.7109375" style="1" customWidth="1"/>
    <col min="11553" max="11557" width="2.7109375" style="1" customWidth="1"/>
    <col min="11558" max="11558" width="3.7109375" style="1" customWidth="1"/>
    <col min="11559" max="11559" width="3.140625" style="1" customWidth="1"/>
    <col min="11560" max="11596" width="2.7109375" style="1" customWidth="1"/>
    <col min="11597" max="11776" width="9.140625" style="1"/>
    <col min="11777" max="11777" width="1.7109375" style="1" customWidth="1"/>
    <col min="11778" max="11778" width="2.5703125" style="1" customWidth="1"/>
    <col min="11779" max="11783" width="2.7109375" style="1" customWidth="1"/>
    <col min="11784" max="11784" width="3.7109375" style="1" customWidth="1"/>
    <col min="11785" max="11787" width="2.7109375" style="1" customWidth="1"/>
    <col min="11788" max="11788" width="2.85546875" style="1" customWidth="1"/>
    <col min="11789" max="11790" width="2.7109375" style="1" customWidth="1"/>
    <col min="11791" max="11791" width="3.7109375" style="1" customWidth="1"/>
    <col min="11792" max="11795" width="2.7109375" style="1" customWidth="1"/>
    <col min="11796" max="11796" width="3.7109375" style="1" customWidth="1"/>
    <col min="11797" max="11800" width="2.7109375" style="1" customWidth="1"/>
    <col min="11801" max="11802" width="3.7109375" style="1" customWidth="1"/>
    <col min="11803" max="11805" width="2.7109375" style="1" customWidth="1"/>
    <col min="11806" max="11806" width="3.7109375" style="1" customWidth="1"/>
    <col min="11807" max="11807" width="2.7109375" style="1" customWidth="1"/>
    <col min="11808" max="11808" width="3.7109375" style="1" customWidth="1"/>
    <col min="11809" max="11813" width="2.7109375" style="1" customWidth="1"/>
    <col min="11814" max="11814" width="3.7109375" style="1" customWidth="1"/>
    <col min="11815" max="11815" width="3.140625" style="1" customWidth="1"/>
    <col min="11816" max="11852" width="2.7109375" style="1" customWidth="1"/>
    <col min="11853" max="12032" width="9.140625" style="1"/>
    <col min="12033" max="12033" width="1.7109375" style="1" customWidth="1"/>
    <col min="12034" max="12034" width="2.5703125" style="1" customWidth="1"/>
    <col min="12035" max="12039" width="2.7109375" style="1" customWidth="1"/>
    <col min="12040" max="12040" width="3.7109375" style="1" customWidth="1"/>
    <col min="12041" max="12043" width="2.7109375" style="1" customWidth="1"/>
    <col min="12044" max="12044" width="2.85546875" style="1" customWidth="1"/>
    <col min="12045" max="12046" width="2.7109375" style="1" customWidth="1"/>
    <col min="12047" max="12047" width="3.7109375" style="1" customWidth="1"/>
    <col min="12048" max="12051" width="2.7109375" style="1" customWidth="1"/>
    <col min="12052" max="12052" width="3.7109375" style="1" customWidth="1"/>
    <col min="12053" max="12056" width="2.7109375" style="1" customWidth="1"/>
    <col min="12057" max="12058" width="3.7109375" style="1" customWidth="1"/>
    <col min="12059" max="12061" width="2.7109375" style="1" customWidth="1"/>
    <col min="12062" max="12062" width="3.7109375" style="1" customWidth="1"/>
    <col min="12063" max="12063" width="2.7109375" style="1" customWidth="1"/>
    <col min="12064" max="12064" width="3.7109375" style="1" customWidth="1"/>
    <col min="12065" max="12069" width="2.7109375" style="1" customWidth="1"/>
    <col min="12070" max="12070" width="3.7109375" style="1" customWidth="1"/>
    <col min="12071" max="12071" width="3.140625" style="1" customWidth="1"/>
    <col min="12072" max="12108" width="2.7109375" style="1" customWidth="1"/>
    <col min="12109" max="12288" width="9.140625" style="1"/>
    <col min="12289" max="12289" width="1.7109375" style="1" customWidth="1"/>
    <col min="12290" max="12290" width="2.5703125" style="1" customWidth="1"/>
    <col min="12291" max="12295" width="2.7109375" style="1" customWidth="1"/>
    <col min="12296" max="12296" width="3.7109375" style="1" customWidth="1"/>
    <col min="12297" max="12299" width="2.7109375" style="1" customWidth="1"/>
    <col min="12300" max="12300" width="2.85546875" style="1" customWidth="1"/>
    <col min="12301" max="12302" width="2.7109375" style="1" customWidth="1"/>
    <col min="12303" max="12303" width="3.7109375" style="1" customWidth="1"/>
    <col min="12304" max="12307" width="2.7109375" style="1" customWidth="1"/>
    <col min="12308" max="12308" width="3.7109375" style="1" customWidth="1"/>
    <col min="12309" max="12312" width="2.7109375" style="1" customWidth="1"/>
    <col min="12313" max="12314" width="3.7109375" style="1" customWidth="1"/>
    <col min="12315" max="12317" width="2.7109375" style="1" customWidth="1"/>
    <col min="12318" max="12318" width="3.7109375" style="1" customWidth="1"/>
    <col min="12319" max="12319" width="2.7109375" style="1" customWidth="1"/>
    <col min="12320" max="12320" width="3.7109375" style="1" customWidth="1"/>
    <col min="12321" max="12325" width="2.7109375" style="1" customWidth="1"/>
    <col min="12326" max="12326" width="3.7109375" style="1" customWidth="1"/>
    <col min="12327" max="12327" width="3.140625" style="1" customWidth="1"/>
    <col min="12328" max="12364" width="2.7109375" style="1" customWidth="1"/>
    <col min="12365" max="12544" width="9.140625" style="1"/>
    <col min="12545" max="12545" width="1.7109375" style="1" customWidth="1"/>
    <col min="12546" max="12546" width="2.5703125" style="1" customWidth="1"/>
    <col min="12547" max="12551" width="2.7109375" style="1" customWidth="1"/>
    <col min="12552" max="12552" width="3.7109375" style="1" customWidth="1"/>
    <col min="12553" max="12555" width="2.7109375" style="1" customWidth="1"/>
    <col min="12556" max="12556" width="2.85546875" style="1" customWidth="1"/>
    <col min="12557" max="12558" width="2.7109375" style="1" customWidth="1"/>
    <col min="12559" max="12559" width="3.7109375" style="1" customWidth="1"/>
    <col min="12560" max="12563" width="2.7109375" style="1" customWidth="1"/>
    <col min="12564" max="12564" width="3.7109375" style="1" customWidth="1"/>
    <col min="12565" max="12568" width="2.7109375" style="1" customWidth="1"/>
    <col min="12569" max="12570" width="3.7109375" style="1" customWidth="1"/>
    <col min="12571" max="12573" width="2.7109375" style="1" customWidth="1"/>
    <col min="12574" max="12574" width="3.7109375" style="1" customWidth="1"/>
    <col min="12575" max="12575" width="2.7109375" style="1" customWidth="1"/>
    <col min="12576" max="12576" width="3.7109375" style="1" customWidth="1"/>
    <col min="12577" max="12581" width="2.7109375" style="1" customWidth="1"/>
    <col min="12582" max="12582" width="3.7109375" style="1" customWidth="1"/>
    <col min="12583" max="12583" width="3.140625" style="1" customWidth="1"/>
    <col min="12584" max="12620" width="2.7109375" style="1" customWidth="1"/>
    <col min="12621" max="12800" width="9.140625" style="1"/>
    <col min="12801" max="12801" width="1.7109375" style="1" customWidth="1"/>
    <col min="12802" max="12802" width="2.5703125" style="1" customWidth="1"/>
    <col min="12803" max="12807" width="2.7109375" style="1" customWidth="1"/>
    <col min="12808" max="12808" width="3.7109375" style="1" customWidth="1"/>
    <col min="12809" max="12811" width="2.7109375" style="1" customWidth="1"/>
    <col min="12812" max="12812" width="2.85546875" style="1" customWidth="1"/>
    <col min="12813" max="12814" width="2.7109375" style="1" customWidth="1"/>
    <col min="12815" max="12815" width="3.7109375" style="1" customWidth="1"/>
    <col min="12816" max="12819" width="2.7109375" style="1" customWidth="1"/>
    <col min="12820" max="12820" width="3.7109375" style="1" customWidth="1"/>
    <col min="12821" max="12824" width="2.7109375" style="1" customWidth="1"/>
    <col min="12825" max="12826" width="3.7109375" style="1" customWidth="1"/>
    <col min="12827" max="12829" width="2.7109375" style="1" customWidth="1"/>
    <col min="12830" max="12830" width="3.7109375" style="1" customWidth="1"/>
    <col min="12831" max="12831" width="2.7109375" style="1" customWidth="1"/>
    <col min="12832" max="12832" width="3.7109375" style="1" customWidth="1"/>
    <col min="12833" max="12837" width="2.7109375" style="1" customWidth="1"/>
    <col min="12838" max="12838" width="3.7109375" style="1" customWidth="1"/>
    <col min="12839" max="12839" width="3.140625" style="1" customWidth="1"/>
    <col min="12840" max="12876" width="2.7109375" style="1" customWidth="1"/>
    <col min="12877" max="13056" width="9.140625" style="1"/>
    <col min="13057" max="13057" width="1.7109375" style="1" customWidth="1"/>
    <col min="13058" max="13058" width="2.5703125" style="1" customWidth="1"/>
    <col min="13059" max="13063" width="2.7109375" style="1" customWidth="1"/>
    <col min="13064" max="13064" width="3.7109375" style="1" customWidth="1"/>
    <col min="13065" max="13067" width="2.7109375" style="1" customWidth="1"/>
    <col min="13068" max="13068" width="2.85546875" style="1" customWidth="1"/>
    <col min="13069" max="13070" width="2.7109375" style="1" customWidth="1"/>
    <col min="13071" max="13071" width="3.7109375" style="1" customWidth="1"/>
    <col min="13072" max="13075" width="2.7109375" style="1" customWidth="1"/>
    <col min="13076" max="13076" width="3.7109375" style="1" customWidth="1"/>
    <col min="13077" max="13080" width="2.7109375" style="1" customWidth="1"/>
    <col min="13081" max="13082" width="3.7109375" style="1" customWidth="1"/>
    <col min="13083" max="13085" width="2.7109375" style="1" customWidth="1"/>
    <col min="13086" max="13086" width="3.7109375" style="1" customWidth="1"/>
    <col min="13087" max="13087" width="2.7109375" style="1" customWidth="1"/>
    <col min="13088" max="13088" width="3.7109375" style="1" customWidth="1"/>
    <col min="13089" max="13093" width="2.7109375" style="1" customWidth="1"/>
    <col min="13094" max="13094" width="3.7109375" style="1" customWidth="1"/>
    <col min="13095" max="13095" width="3.140625" style="1" customWidth="1"/>
    <col min="13096" max="13132" width="2.7109375" style="1" customWidth="1"/>
    <col min="13133" max="13312" width="9.140625" style="1"/>
    <col min="13313" max="13313" width="1.7109375" style="1" customWidth="1"/>
    <col min="13314" max="13314" width="2.5703125" style="1" customWidth="1"/>
    <col min="13315" max="13319" width="2.7109375" style="1" customWidth="1"/>
    <col min="13320" max="13320" width="3.7109375" style="1" customWidth="1"/>
    <col min="13321" max="13323" width="2.7109375" style="1" customWidth="1"/>
    <col min="13324" max="13324" width="2.85546875" style="1" customWidth="1"/>
    <col min="13325" max="13326" width="2.7109375" style="1" customWidth="1"/>
    <col min="13327" max="13327" width="3.7109375" style="1" customWidth="1"/>
    <col min="13328" max="13331" width="2.7109375" style="1" customWidth="1"/>
    <col min="13332" max="13332" width="3.7109375" style="1" customWidth="1"/>
    <col min="13333" max="13336" width="2.7109375" style="1" customWidth="1"/>
    <col min="13337" max="13338" width="3.7109375" style="1" customWidth="1"/>
    <col min="13339" max="13341" width="2.7109375" style="1" customWidth="1"/>
    <col min="13342" max="13342" width="3.7109375" style="1" customWidth="1"/>
    <col min="13343" max="13343" width="2.7109375" style="1" customWidth="1"/>
    <col min="13344" max="13344" width="3.7109375" style="1" customWidth="1"/>
    <col min="13345" max="13349" width="2.7109375" style="1" customWidth="1"/>
    <col min="13350" max="13350" width="3.7109375" style="1" customWidth="1"/>
    <col min="13351" max="13351" width="3.140625" style="1" customWidth="1"/>
    <col min="13352" max="13388" width="2.7109375" style="1" customWidth="1"/>
    <col min="13389" max="13568" width="9.140625" style="1"/>
    <col min="13569" max="13569" width="1.7109375" style="1" customWidth="1"/>
    <col min="13570" max="13570" width="2.5703125" style="1" customWidth="1"/>
    <col min="13571" max="13575" width="2.7109375" style="1" customWidth="1"/>
    <col min="13576" max="13576" width="3.7109375" style="1" customWidth="1"/>
    <col min="13577" max="13579" width="2.7109375" style="1" customWidth="1"/>
    <col min="13580" max="13580" width="2.85546875" style="1" customWidth="1"/>
    <col min="13581" max="13582" width="2.7109375" style="1" customWidth="1"/>
    <col min="13583" max="13583" width="3.7109375" style="1" customWidth="1"/>
    <col min="13584" max="13587" width="2.7109375" style="1" customWidth="1"/>
    <col min="13588" max="13588" width="3.7109375" style="1" customWidth="1"/>
    <col min="13589" max="13592" width="2.7109375" style="1" customWidth="1"/>
    <col min="13593" max="13594" width="3.7109375" style="1" customWidth="1"/>
    <col min="13595" max="13597" width="2.7109375" style="1" customWidth="1"/>
    <col min="13598" max="13598" width="3.7109375" style="1" customWidth="1"/>
    <col min="13599" max="13599" width="2.7109375" style="1" customWidth="1"/>
    <col min="13600" max="13600" width="3.7109375" style="1" customWidth="1"/>
    <col min="13601" max="13605" width="2.7109375" style="1" customWidth="1"/>
    <col min="13606" max="13606" width="3.7109375" style="1" customWidth="1"/>
    <col min="13607" max="13607" width="3.140625" style="1" customWidth="1"/>
    <col min="13608" max="13644" width="2.7109375" style="1" customWidth="1"/>
    <col min="13645" max="13824" width="9.140625" style="1"/>
    <col min="13825" max="13825" width="1.7109375" style="1" customWidth="1"/>
    <col min="13826" max="13826" width="2.5703125" style="1" customWidth="1"/>
    <col min="13827" max="13831" width="2.7109375" style="1" customWidth="1"/>
    <col min="13832" max="13832" width="3.7109375" style="1" customWidth="1"/>
    <col min="13833" max="13835" width="2.7109375" style="1" customWidth="1"/>
    <col min="13836" max="13836" width="2.85546875" style="1" customWidth="1"/>
    <col min="13837" max="13838" width="2.7109375" style="1" customWidth="1"/>
    <col min="13839" max="13839" width="3.7109375" style="1" customWidth="1"/>
    <col min="13840" max="13843" width="2.7109375" style="1" customWidth="1"/>
    <col min="13844" max="13844" width="3.7109375" style="1" customWidth="1"/>
    <col min="13845" max="13848" width="2.7109375" style="1" customWidth="1"/>
    <col min="13849" max="13850" width="3.7109375" style="1" customWidth="1"/>
    <col min="13851" max="13853" width="2.7109375" style="1" customWidth="1"/>
    <col min="13854" max="13854" width="3.7109375" style="1" customWidth="1"/>
    <col min="13855" max="13855" width="2.7109375" style="1" customWidth="1"/>
    <col min="13856" max="13856" width="3.7109375" style="1" customWidth="1"/>
    <col min="13857" max="13861" width="2.7109375" style="1" customWidth="1"/>
    <col min="13862" max="13862" width="3.7109375" style="1" customWidth="1"/>
    <col min="13863" max="13863" width="3.140625" style="1" customWidth="1"/>
    <col min="13864" max="13900" width="2.7109375" style="1" customWidth="1"/>
    <col min="13901" max="14080" width="9.140625" style="1"/>
    <col min="14081" max="14081" width="1.7109375" style="1" customWidth="1"/>
    <col min="14082" max="14082" width="2.5703125" style="1" customWidth="1"/>
    <col min="14083" max="14087" width="2.7109375" style="1" customWidth="1"/>
    <col min="14088" max="14088" width="3.7109375" style="1" customWidth="1"/>
    <col min="14089" max="14091" width="2.7109375" style="1" customWidth="1"/>
    <col min="14092" max="14092" width="2.85546875" style="1" customWidth="1"/>
    <col min="14093" max="14094" width="2.7109375" style="1" customWidth="1"/>
    <col min="14095" max="14095" width="3.7109375" style="1" customWidth="1"/>
    <col min="14096" max="14099" width="2.7109375" style="1" customWidth="1"/>
    <col min="14100" max="14100" width="3.7109375" style="1" customWidth="1"/>
    <col min="14101" max="14104" width="2.7109375" style="1" customWidth="1"/>
    <col min="14105" max="14106" width="3.7109375" style="1" customWidth="1"/>
    <col min="14107" max="14109" width="2.7109375" style="1" customWidth="1"/>
    <col min="14110" max="14110" width="3.7109375" style="1" customWidth="1"/>
    <col min="14111" max="14111" width="2.7109375" style="1" customWidth="1"/>
    <col min="14112" max="14112" width="3.7109375" style="1" customWidth="1"/>
    <col min="14113" max="14117" width="2.7109375" style="1" customWidth="1"/>
    <col min="14118" max="14118" width="3.7109375" style="1" customWidth="1"/>
    <col min="14119" max="14119" width="3.140625" style="1" customWidth="1"/>
    <col min="14120" max="14156" width="2.7109375" style="1" customWidth="1"/>
    <col min="14157" max="14336" width="9.140625" style="1"/>
    <col min="14337" max="14337" width="1.7109375" style="1" customWidth="1"/>
    <col min="14338" max="14338" width="2.5703125" style="1" customWidth="1"/>
    <col min="14339" max="14343" width="2.7109375" style="1" customWidth="1"/>
    <col min="14344" max="14344" width="3.7109375" style="1" customWidth="1"/>
    <col min="14345" max="14347" width="2.7109375" style="1" customWidth="1"/>
    <col min="14348" max="14348" width="2.85546875" style="1" customWidth="1"/>
    <col min="14349" max="14350" width="2.7109375" style="1" customWidth="1"/>
    <col min="14351" max="14351" width="3.7109375" style="1" customWidth="1"/>
    <col min="14352" max="14355" width="2.7109375" style="1" customWidth="1"/>
    <col min="14356" max="14356" width="3.7109375" style="1" customWidth="1"/>
    <col min="14357" max="14360" width="2.7109375" style="1" customWidth="1"/>
    <col min="14361" max="14362" width="3.7109375" style="1" customWidth="1"/>
    <col min="14363" max="14365" width="2.7109375" style="1" customWidth="1"/>
    <col min="14366" max="14366" width="3.7109375" style="1" customWidth="1"/>
    <col min="14367" max="14367" width="2.7109375" style="1" customWidth="1"/>
    <col min="14368" max="14368" width="3.7109375" style="1" customWidth="1"/>
    <col min="14369" max="14373" width="2.7109375" style="1" customWidth="1"/>
    <col min="14374" max="14374" width="3.7109375" style="1" customWidth="1"/>
    <col min="14375" max="14375" width="3.140625" style="1" customWidth="1"/>
    <col min="14376" max="14412" width="2.7109375" style="1" customWidth="1"/>
    <col min="14413" max="14592" width="9.140625" style="1"/>
    <col min="14593" max="14593" width="1.7109375" style="1" customWidth="1"/>
    <col min="14594" max="14594" width="2.5703125" style="1" customWidth="1"/>
    <col min="14595" max="14599" width="2.7109375" style="1" customWidth="1"/>
    <col min="14600" max="14600" width="3.7109375" style="1" customWidth="1"/>
    <col min="14601" max="14603" width="2.7109375" style="1" customWidth="1"/>
    <col min="14604" max="14604" width="2.85546875" style="1" customWidth="1"/>
    <col min="14605" max="14606" width="2.7109375" style="1" customWidth="1"/>
    <col min="14607" max="14607" width="3.7109375" style="1" customWidth="1"/>
    <col min="14608" max="14611" width="2.7109375" style="1" customWidth="1"/>
    <col min="14612" max="14612" width="3.7109375" style="1" customWidth="1"/>
    <col min="14613" max="14616" width="2.7109375" style="1" customWidth="1"/>
    <col min="14617" max="14618" width="3.7109375" style="1" customWidth="1"/>
    <col min="14619" max="14621" width="2.7109375" style="1" customWidth="1"/>
    <col min="14622" max="14622" width="3.7109375" style="1" customWidth="1"/>
    <col min="14623" max="14623" width="2.7109375" style="1" customWidth="1"/>
    <col min="14624" max="14624" width="3.7109375" style="1" customWidth="1"/>
    <col min="14625" max="14629" width="2.7109375" style="1" customWidth="1"/>
    <col min="14630" max="14630" width="3.7109375" style="1" customWidth="1"/>
    <col min="14631" max="14631" width="3.140625" style="1" customWidth="1"/>
    <col min="14632" max="14668" width="2.7109375" style="1" customWidth="1"/>
    <col min="14669" max="14848" width="9.140625" style="1"/>
    <col min="14849" max="14849" width="1.7109375" style="1" customWidth="1"/>
    <col min="14850" max="14850" width="2.5703125" style="1" customWidth="1"/>
    <col min="14851" max="14855" width="2.7109375" style="1" customWidth="1"/>
    <col min="14856" max="14856" width="3.7109375" style="1" customWidth="1"/>
    <col min="14857" max="14859" width="2.7109375" style="1" customWidth="1"/>
    <col min="14860" max="14860" width="2.85546875" style="1" customWidth="1"/>
    <col min="14861" max="14862" width="2.7109375" style="1" customWidth="1"/>
    <col min="14863" max="14863" width="3.7109375" style="1" customWidth="1"/>
    <col min="14864" max="14867" width="2.7109375" style="1" customWidth="1"/>
    <col min="14868" max="14868" width="3.7109375" style="1" customWidth="1"/>
    <col min="14869" max="14872" width="2.7109375" style="1" customWidth="1"/>
    <col min="14873" max="14874" width="3.7109375" style="1" customWidth="1"/>
    <col min="14875" max="14877" width="2.7109375" style="1" customWidth="1"/>
    <col min="14878" max="14878" width="3.7109375" style="1" customWidth="1"/>
    <col min="14879" max="14879" width="2.7109375" style="1" customWidth="1"/>
    <col min="14880" max="14880" width="3.7109375" style="1" customWidth="1"/>
    <col min="14881" max="14885" width="2.7109375" style="1" customWidth="1"/>
    <col min="14886" max="14886" width="3.7109375" style="1" customWidth="1"/>
    <col min="14887" max="14887" width="3.140625" style="1" customWidth="1"/>
    <col min="14888" max="14924" width="2.7109375" style="1" customWidth="1"/>
    <col min="14925" max="15104" width="9.140625" style="1"/>
    <col min="15105" max="15105" width="1.7109375" style="1" customWidth="1"/>
    <col min="15106" max="15106" width="2.5703125" style="1" customWidth="1"/>
    <col min="15107" max="15111" width="2.7109375" style="1" customWidth="1"/>
    <col min="15112" max="15112" width="3.7109375" style="1" customWidth="1"/>
    <col min="15113" max="15115" width="2.7109375" style="1" customWidth="1"/>
    <col min="15116" max="15116" width="2.85546875" style="1" customWidth="1"/>
    <col min="15117" max="15118" width="2.7109375" style="1" customWidth="1"/>
    <col min="15119" max="15119" width="3.7109375" style="1" customWidth="1"/>
    <col min="15120" max="15123" width="2.7109375" style="1" customWidth="1"/>
    <col min="15124" max="15124" width="3.7109375" style="1" customWidth="1"/>
    <col min="15125" max="15128" width="2.7109375" style="1" customWidth="1"/>
    <col min="15129" max="15130" width="3.7109375" style="1" customWidth="1"/>
    <col min="15131" max="15133" width="2.7109375" style="1" customWidth="1"/>
    <col min="15134" max="15134" width="3.7109375" style="1" customWidth="1"/>
    <col min="15135" max="15135" width="2.7109375" style="1" customWidth="1"/>
    <col min="15136" max="15136" width="3.7109375" style="1" customWidth="1"/>
    <col min="15137" max="15141" width="2.7109375" style="1" customWidth="1"/>
    <col min="15142" max="15142" width="3.7109375" style="1" customWidth="1"/>
    <col min="15143" max="15143" width="3.140625" style="1" customWidth="1"/>
    <col min="15144" max="15180" width="2.7109375" style="1" customWidth="1"/>
    <col min="15181" max="15360" width="9.140625" style="1"/>
    <col min="15361" max="15361" width="1.7109375" style="1" customWidth="1"/>
    <col min="15362" max="15362" width="2.5703125" style="1" customWidth="1"/>
    <col min="15363" max="15367" width="2.7109375" style="1" customWidth="1"/>
    <col min="15368" max="15368" width="3.7109375" style="1" customWidth="1"/>
    <col min="15369" max="15371" width="2.7109375" style="1" customWidth="1"/>
    <col min="15372" max="15372" width="2.85546875" style="1" customWidth="1"/>
    <col min="15373" max="15374" width="2.7109375" style="1" customWidth="1"/>
    <col min="15375" max="15375" width="3.7109375" style="1" customWidth="1"/>
    <col min="15376" max="15379" width="2.7109375" style="1" customWidth="1"/>
    <col min="15380" max="15380" width="3.7109375" style="1" customWidth="1"/>
    <col min="15381" max="15384" width="2.7109375" style="1" customWidth="1"/>
    <col min="15385" max="15386" width="3.7109375" style="1" customWidth="1"/>
    <col min="15387" max="15389" width="2.7109375" style="1" customWidth="1"/>
    <col min="15390" max="15390" width="3.7109375" style="1" customWidth="1"/>
    <col min="15391" max="15391" width="2.7109375" style="1" customWidth="1"/>
    <col min="15392" max="15392" width="3.7109375" style="1" customWidth="1"/>
    <col min="15393" max="15397" width="2.7109375" style="1" customWidth="1"/>
    <col min="15398" max="15398" width="3.7109375" style="1" customWidth="1"/>
    <col min="15399" max="15399" width="3.140625" style="1" customWidth="1"/>
    <col min="15400" max="15436" width="2.7109375" style="1" customWidth="1"/>
    <col min="15437" max="15616" width="9.140625" style="1"/>
    <col min="15617" max="15617" width="1.7109375" style="1" customWidth="1"/>
    <col min="15618" max="15618" width="2.5703125" style="1" customWidth="1"/>
    <col min="15619" max="15623" width="2.7109375" style="1" customWidth="1"/>
    <col min="15624" max="15624" width="3.7109375" style="1" customWidth="1"/>
    <col min="15625" max="15627" width="2.7109375" style="1" customWidth="1"/>
    <col min="15628" max="15628" width="2.85546875" style="1" customWidth="1"/>
    <col min="15629" max="15630" width="2.7109375" style="1" customWidth="1"/>
    <col min="15631" max="15631" width="3.7109375" style="1" customWidth="1"/>
    <col min="15632" max="15635" width="2.7109375" style="1" customWidth="1"/>
    <col min="15636" max="15636" width="3.7109375" style="1" customWidth="1"/>
    <col min="15637" max="15640" width="2.7109375" style="1" customWidth="1"/>
    <col min="15641" max="15642" width="3.7109375" style="1" customWidth="1"/>
    <col min="15643" max="15645" width="2.7109375" style="1" customWidth="1"/>
    <col min="15646" max="15646" width="3.7109375" style="1" customWidth="1"/>
    <col min="15647" max="15647" width="2.7109375" style="1" customWidth="1"/>
    <col min="15648" max="15648" width="3.7109375" style="1" customWidth="1"/>
    <col min="15649" max="15653" width="2.7109375" style="1" customWidth="1"/>
    <col min="15654" max="15654" width="3.7109375" style="1" customWidth="1"/>
    <col min="15655" max="15655" width="3.140625" style="1" customWidth="1"/>
    <col min="15656" max="15692" width="2.7109375" style="1" customWidth="1"/>
    <col min="15693" max="15872" width="9.140625" style="1"/>
    <col min="15873" max="15873" width="1.7109375" style="1" customWidth="1"/>
    <col min="15874" max="15874" width="2.5703125" style="1" customWidth="1"/>
    <col min="15875" max="15879" width="2.7109375" style="1" customWidth="1"/>
    <col min="15880" max="15880" width="3.7109375" style="1" customWidth="1"/>
    <col min="15881" max="15883" width="2.7109375" style="1" customWidth="1"/>
    <col min="15884" max="15884" width="2.85546875" style="1" customWidth="1"/>
    <col min="15885" max="15886" width="2.7109375" style="1" customWidth="1"/>
    <col min="15887" max="15887" width="3.7109375" style="1" customWidth="1"/>
    <col min="15888" max="15891" width="2.7109375" style="1" customWidth="1"/>
    <col min="15892" max="15892" width="3.7109375" style="1" customWidth="1"/>
    <col min="15893" max="15896" width="2.7109375" style="1" customWidth="1"/>
    <col min="15897" max="15898" width="3.7109375" style="1" customWidth="1"/>
    <col min="15899" max="15901" width="2.7109375" style="1" customWidth="1"/>
    <col min="15902" max="15902" width="3.7109375" style="1" customWidth="1"/>
    <col min="15903" max="15903" width="2.7109375" style="1" customWidth="1"/>
    <col min="15904" max="15904" width="3.7109375" style="1" customWidth="1"/>
    <col min="15905" max="15909" width="2.7109375" style="1" customWidth="1"/>
    <col min="15910" max="15910" width="3.7109375" style="1" customWidth="1"/>
    <col min="15911" max="15911" width="3.140625" style="1" customWidth="1"/>
    <col min="15912" max="15948" width="2.7109375" style="1" customWidth="1"/>
    <col min="15949" max="16128" width="9.140625" style="1"/>
    <col min="16129" max="16129" width="1.7109375" style="1" customWidth="1"/>
    <col min="16130" max="16130" width="2.5703125" style="1" customWidth="1"/>
    <col min="16131" max="16135" width="2.7109375" style="1" customWidth="1"/>
    <col min="16136" max="16136" width="3.7109375" style="1" customWidth="1"/>
    <col min="16137" max="16139" width="2.7109375" style="1" customWidth="1"/>
    <col min="16140" max="16140" width="2.85546875" style="1" customWidth="1"/>
    <col min="16141" max="16142" width="2.7109375" style="1" customWidth="1"/>
    <col min="16143" max="16143" width="3.7109375" style="1" customWidth="1"/>
    <col min="16144" max="16147" width="2.7109375" style="1" customWidth="1"/>
    <col min="16148" max="16148" width="3.7109375" style="1" customWidth="1"/>
    <col min="16149" max="16152" width="2.7109375" style="1" customWidth="1"/>
    <col min="16153" max="16154" width="3.7109375" style="1" customWidth="1"/>
    <col min="16155" max="16157" width="2.7109375" style="1" customWidth="1"/>
    <col min="16158" max="16158" width="3.7109375" style="1" customWidth="1"/>
    <col min="16159" max="16159" width="2.7109375" style="1" customWidth="1"/>
    <col min="16160" max="16160" width="3.7109375" style="1" customWidth="1"/>
    <col min="16161" max="16165" width="2.7109375" style="1" customWidth="1"/>
    <col min="16166" max="16166" width="3.7109375" style="1" customWidth="1"/>
    <col min="16167" max="16167" width="3.140625" style="1" customWidth="1"/>
    <col min="16168" max="16204" width="2.7109375" style="1" customWidth="1"/>
    <col min="16205" max="16384" width="9.140625" style="1"/>
  </cols>
  <sheetData>
    <row r="1" spans="2:137" ht="21" customHeight="1" x14ac:dyDescent="0.2"/>
    <row r="2" spans="2:137" ht="23.25" customHeight="1" x14ac:dyDescent="0.35">
      <c r="B2" s="311" t="s">
        <v>226</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3"/>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row>
    <row r="3" spans="2:137" ht="9.75" customHeight="1" x14ac:dyDescent="0.2">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row>
    <row r="4" spans="2:137" ht="6" customHeight="1" x14ac:dyDescent="0.25">
      <c r="B4" s="314"/>
      <c r="C4" s="315"/>
      <c r="D4" s="315"/>
      <c r="E4" s="315"/>
      <c r="F4" s="315"/>
      <c r="G4" s="315"/>
      <c r="H4" s="315"/>
      <c r="I4" s="315"/>
      <c r="J4" s="315"/>
      <c r="K4" s="315"/>
      <c r="L4" s="315"/>
      <c r="M4" s="315"/>
      <c r="N4" s="316"/>
      <c r="O4" s="316"/>
      <c r="P4" s="316"/>
      <c r="Q4" s="316"/>
      <c r="R4" s="316"/>
      <c r="S4" s="316"/>
      <c r="T4" s="316"/>
      <c r="U4" s="316"/>
      <c r="V4" s="316"/>
      <c r="W4" s="317"/>
      <c r="X4" s="318"/>
      <c r="Y4" s="318"/>
      <c r="Z4" s="318"/>
      <c r="AA4" s="318"/>
      <c r="AB4" s="318"/>
      <c r="AC4" s="318"/>
      <c r="AD4" s="318"/>
      <c r="AE4" s="318"/>
      <c r="AF4" s="318"/>
      <c r="AG4" s="318"/>
      <c r="AH4" s="318"/>
      <c r="AI4" s="318"/>
      <c r="AJ4" s="318"/>
      <c r="AK4" s="318"/>
      <c r="AL4" s="317"/>
      <c r="AM4" s="317"/>
      <c r="AN4" s="317"/>
      <c r="AO4" s="319"/>
      <c r="AP4" s="4"/>
      <c r="AQ4" s="4"/>
      <c r="AR4" s="4"/>
      <c r="AS4" s="4"/>
      <c r="AT4" s="4"/>
      <c r="AU4" s="4"/>
      <c r="AV4" s="4"/>
      <c r="AW4" s="4"/>
      <c r="AX4" s="3"/>
      <c r="AY4" s="3"/>
      <c r="AZ4" s="3"/>
      <c r="BA4" s="3"/>
      <c r="BB4" s="3"/>
      <c r="BC4" s="3"/>
      <c r="BD4" s="3"/>
      <c r="BE4" s="3"/>
      <c r="BF4" s="3"/>
      <c r="BG4" s="3"/>
      <c r="BH4" s="3"/>
      <c r="BI4" s="3"/>
      <c r="BJ4" s="5"/>
      <c r="BK4" s="5"/>
      <c r="BL4" s="5"/>
      <c r="BM4" s="5"/>
      <c r="BN4" s="5"/>
      <c r="BO4" s="5"/>
      <c r="BP4" s="5"/>
      <c r="BQ4" s="5"/>
      <c r="BR4" s="5"/>
      <c r="BS4" s="5"/>
      <c r="BT4" s="5"/>
      <c r="BU4" s="5"/>
      <c r="BV4" s="5"/>
      <c r="BW4" s="5"/>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row>
    <row r="5" spans="2:137" ht="18" x14ac:dyDescent="0.25">
      <c r="B5" s="320"/>
      <c r="C5" s="453" t="s">
        <v>225</v>
      </c>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321"/>
      <c r="AP5" s="4"/>
      <c r="AQ5" s="4"/>
      <c r="AR5" s="4"/>
      <c r="AS5" s="4"/>
      <c r="AT5" s="4"/>
      <c r="AU5" s="4"/>
      <c r="AV5" s="4"/>
      <c r="AW5" s="4"/>
      <c r="AX5" s="3"/>
      <c r="AY5" s="3"/>
      <c r="AZ5" s="3"/>
      <c r="BA5" s="3"/>
      <c r="BB5" s="3"/>
      <c r="BC5" s="3"/>
      <c r="BD5" s="3"/>
      <c r="BE5" s="3"/>
      <c r="BF5" s="3"/>
      <c r="BG5" s="3"/>
      <c r="BH5" s="3"/>
      <c r="BI5" s="3"/>
      <c r="BJ5" s="5"/>
      <c r="BK5" s="5"/>
      <c r="BL5" s="5"/>
      <c r="BM5" s="5"/>
      <c r="BN5" s="5"/>
      <c r="BO5" s="5"/>
      <c r="BP5" s="5"/>
      <c r="BQ5" s="5"/>
      <c r="BR5" s="5"/>
      <c r="BS5" s="5"/>
      <c r="BT5" s="5"/>
      <c r="BU5" s="5"/>
      <c r="BV5" s="5"/>
      <c r="BW5" s="5"/>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row>
    <row r="6" spans="2:137" ht="6" customHeight="1" x14ac:dyDescent="0.25">
      <c r="B6" s="320"/>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1"/>
      <c r="AP6" s="4"/>
      <c r="AQ6" s="4"/>
      <c r="AR6" s="4"/>
      <c r="AS6" s="4"/>
      <c r="AT6" s="4"/>
      <c r="AU6" s="4"/>
      <c r="AV6" s="4"/>
      <c r="AW6" s="4"/>
      <c r="AX6" s="3"/>
      <c r="AY6" s="3"/>
      <c r="AZ6" s="3"/>
      <c r="BA6" s="3"/>
      <c r="BB6" s="3"/>
      <c r="BC6" s="3"/>
      <c r="BD6" s="3"/>
      <c r="BE6" s="3"/>
      <c r="BF6" s="3"/>
      <c r="BG6" s="3"/>
      <c r="BH6" s="3"/>
      <c r="BI6" s="3"/>
      <c r="BJ6" s="5"/>
      <c r="BK6" s="5"/>
      <c r="BL6" s="5"/>
      <c r="BM6" s="5"/>
      <c r="BN6" s="5"/>
      <c r="BO6" s="5"/>
      <c r="BP6" s="5"/>
      <c r="BQ6" s="5"/>
      <c r="BR6" s="5"/>
      <c r="BS6" s="5"/>
      <c r="BT6" s="5"/>
      <c r="BU6" s="5"/>
      <c r="BV6" s="5"/>
      <c r="BW6" s="5"/>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row>
    <row r="7" spans="2:137" ht="15.75" customHeight="1" x14ac:dyDescent="0.25">
      <c r="B7" s="323"/>
      <c r="C7" s="324" t="s">
        <v>0</v>
      </c>
      <c r="D7" s="325"/>
      <c r="E7" s="325"/>
      <c r="F7" s="325"/>
      <c r="G7" s="325"/>
      <c r="H7" s="325"/>
      <c r="I7" s="325"/>
      <c r="J7" s="325"/>
      <c r="K7" s="325"/>
      <c r="L7" s="452" t="s">
        <v>227</v>
      </c>
      <c r="M7" s="326"/>
      <c r="N7" s="326"/>
      <c r="O7" s="326"/>
      <c r="P7" s="326"/>
      <c r="Q7" s="326"/>
      <c r="R7" s="326"/>
      <c r="S7" s="326"/>
      <c r="T7" s="326"/>
      <c r="U7" s="326"/>
      <c r="V7" s="326"/>
      <c r="W7" s="327"/>
      <c r="X7" s="328"/>
      <c r="Y7" s="328"/>
      <c r="Z7" s="328"/>
      <c r="AA7" s="328"/>
      <c r="AB7" s="328"/>
      <c r="AC7" s="329" t="s">
        <v>1</v>
      </c>
      <c r="AD7" s="329"/>
      <c r="AE7" s="329"/>
      <c r="AF7" s="329"/>
      <c r="AG7" s="329"/>
      <c r="AH7" s="329"/>
      <c r="AI7" s="329"/>
      <c r="AJ7" s="329"/>
      <c r="AK7" s="329"/>
      <c r="AL7" s="329"/>
      <c r="AM7" s="329"/>
      <c r="AN7" s="329"/>
      <c r="AO7" s="321"/>
      <c r="AP7" s="4"/>
      <c r="AQ7" s="4"/>
      <c r="AR7" s="4"/>
      <c r="AS7" s="4"/>
      <c r="AT7" s="4"/>
      <c r="AU7" s="4"/>
      <c r="AV7" s="4"/>
      <c r="AW7" s="4"/>
      <c r="AX7" s="3"/>
      <c r="AY7" s="3"/>
      <c r="AZ7" s="3"/>
      <c r="BA7" s="3"/>
      <c r="BB7" s="3"/>
      <c r="BC7" s="3"/>
      <c r="BD7" s="3"/>
      <c r="BE7" s="3"/>
      <c r="BF7" s="3"/>
      <c r="BG7" s="3"/>
      <c r="BH7" s="3"/>
      <c r="BI7" s="3"/>
      <c r="BJ7" s="5"/>
      <c r="BK7" s="5"/>
      <c r="BL7" s="5"/>
      <c r="BM7" s="5"/>
      <c r="BN7" s="5"/>
      <c r="BO7" s="5"/>
      <c r="BP7" s="5"/>
      <c r="BQ7" s="5"/>
      <c r="BR7" s="5"/>
      <c r="BS7" s="5"/>
      <c r="BT7" s="5"/>
      <c r="BU7" s="5"/>
      <c r="BV7" s="5"/>
      <c r="BW7" s="5"/>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row>
    <row r="8" spans="2:137" ht="15.75" customHeight="1" x14ac:dyDescent="0.25">
      <c r="B8" s="330"/>
      <c r="C8" s="331" t="s">
        <v>2</v>
      </c>
      <c r="D8" s="332"/>
      <c r="E8" s="332"/>
      <c r="F8" s="332"/>
      <c r="G8" s="332"/>
      <c r="H8" s="332"/>
      <c r="I8" s="332"/>
      <c r="J8" s="332"/>
      <c r="K8" s="333"/>
      <c r="L8" s="160"/>
      <c r="M8" s="161"/>
      <c r="N8" s="161"/>
      <c r="O8" s="161"/>
      <c r="P8" s="161"/>
      <c r="Q8" s="161"/>
      <c r="R8" s="161"/>
      <c r="S8" s="161"/>
      <c r="T8" s="161"/>
      <c r="U8" s="161"/>
      <c r="V8" s="162"/>
      <c r="W8" s="326"/>
      <c r="X8" s="334" t="s">
        <v>3</v>
      </c>
      <c r="Y8" s="335"/>
      <c r="Z8" s="335"/>
      <c r="AA8" s="335"/>
      <c r="AB8" s="336"/>
      <c r="AC8" s="163"/>
      <c r="AD8" s="164"/>
      <c r="AE8" s="164"/>
      <c r="AF8" s="164"/>
      <c r="AG8" s="164"/>
      <c r="AH8" s="164"/>
      <c r="AI8" s="164"/>
      <c r="AJ8" s="164"/>
      <c r="AK8" s="164"/>
      <c r="AL8" s="164"/>
      <c r="AM8" s="164"/>
      <c r="AN8" s="165"/>
      <c r="AO8" s="321"/>
      <c r="AP8" s="4"/>
      <c r="AQ8" s="4"/>
      <c r="AR8" s="4"/>
      <c r="AS8" s="4"/>
      <c r="AT8" s="4"/>
      <c r="AU8" s="4"/>
      <c r="AV8" s="4"/>
      <c r="AW8" s="4"/>
      <c r="AX8" s="3"/>
      <c r="AY8" s="3"/>
      <c r="AZ8" s="3"/>
      <c r="BA8" s="3"/>
      <c r="BB8" s="3"/>
      <c r="BC8" s="3"/>
      <c r="BD8" s="3"/>
      <c r="BE8" s="3"/>
      <c r="BF8" s="3"/>
      <c r="BG8" s="3"/>
      <c r="BH8" s="3"/>
      <c r="BI8" s="3"/>
      <c r="BJ8" s="5"/>
      <c r="BK8" s="5"/>
      <c r="BL8" s="5"/>
      <c r="BM8" s="5"/>
      <c r="BN8" s="5"/>
      <c r="BO8" s="5"/>
      <c r="BP8" s="5"/>
      <c r="BQ8" s="5"/>
      <c r="BR8" s="5"/>
      <c r="BS8" s="5"/>
      <c r="BT8" s="5"/>
      <c r="BU8" s="5"/>
      <c r="BV8" s="5"/>
      <c r="BW8" s="5"/>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row>
    <row r="9" spans="2:137" ht="15.75" customHeight="1" x14ac:dyDescent="0.25">
      <c r="B9" s="337"/>
      <c r="C9" s="338" t="s">
        <v>4</v>
      </c>
      <c r="D9" s="338"/>
      <c r="E9" s="338"/>
      <c r="F9" s="338"/>
      <c r="G9" s="338"/>
      <c r="H9" s="338"/>
      <c r="I9" s="338"/>
      <c r="J9" s="338"/>
      <c r="K9" s="338"/>
      <c r="L9" s="160"/>
      <c r="M9" s="161"/>
      <c r="N9" s="161"/>
      <c r="O9" s="161"/>
      <c r="P9" s="161"/>
      <c r="Q9" s="161"/>
      <c r="R9" s="161"/>
      <c r="S9" s="161"/>
      <c r="T9" s="161"/>
      <c r="U9" s="161"/>
      <c r="V9" s="162"/>
      <c r="W9" s="326"/>
      <c r="X9" s="334" t="s">
        <v>5</v>
      </c>
      <c r="Y9" s="335"/>
      <c r="Z9" s="335"/>
      <c r="AA9" s="335"/>
      <c r="AB9" s="336"/>
      <c r="AC9" s="163"/>
      <c r="AD9" s="164"/>
      <c r="AE9" s="164"/>
      <c r="AF9" s="164"/>
      <c r="AG9" s="164"/>
      <c r="AH9" s="164"/>
      <c r="AI9" s="164"/>
      <c r="AJ9" s="164"/>
      <c r="AK9" s="164"/>
      <c r="AL9" s="164"/>
      <c r="AM9" s="164"/>
      <c r="AN9" s="165"/>
      <c r="AO9" s="321"/>
      <c r="AP9" s="6"/>
      <c r="AQ9" s="6"/>
      <c r="AR9" s="6"/>
      <c r="AS9" s="6"/>
      <c r="AT9" s="6"/>
      <c r="AU9" s="6"/>
      <c r="AV9" s="6"/>
      <c r="AW9" s="6"/>
      <c r="AX9" s="7"/>
      <c r="AY9" s="7"/>
      <c r="AZ9" s="7"/>
      <c r="BA9" s="7"/>
      <c r="BB9" s="7"/>
      <c r="BC9" s="7"/>
      <c r="BD9" s="7"/>
      <c r="BE9" s="7"/>
      <c r="BF9" s="7"/>
      <c r="BG9" s="7"/>
      <c r="BH9" s="7"/>
      <c r="BI9" s="3"/>
      <c r="BJ9" s="8"/>
      <c r="BK9" s="8"/>
      <c r="BL9" s="8"/>
      <c r="BM9" s="8"/>
      <c r="BN9" s="8"/>
      <c r="BO9" s="8"/>
      <c r="BP9" s="8"/>
      <c r="BQ9" s="8"/>
      <c r="BR9" s="8"/>
      <c r="BS9" s="8"/>
      <c r="BT9" s="8"/>
      <c r="BU9" s="8"/>
      <c r="BV9" s="8"/>
      <c r="BW9" s="8"/>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row>
    <row r="10" spans="2:137" ht="15" customHeight="1" x14ac:dyDescent="0.25">
      <c r="B10" s="337"/>
      <c r="C10" s="334" t="s">
        <v>6</v>
      </c>
      <c r="D10" s="335"/>
      <c r="E10" s="335"/>
      <c r="F10" s="335"/>
      <c r="G10" s="335"/>
      <c r="H10" s="335"/>
      <c r="I10" s="335"/>
      <c r="J10" s="335"/>
      <c r="K10" s="336"/>
      <c r="L10" s="166"/>
      <c r="M10" s="166"/>
      <c r="N10" s="166"/>
      <c r="O10" s="166"/>
      <c r="P10" s="166"/>
      <c r="Q10" s="166"/>
      <c r="R10" s="166"/>
      <c r="S10" s="166"/>
      <c r="T10" s="166"/>
      <c r="U10" s="166"/>
      <c r="V10" s="167"/>
      <c r="W10" s="326"/>
      <c r="X10" s="328"/>
      <c r="Y10" s="328"/>
      <c r="Z10" s="328"/>
      <c r="AA10" s="328"/>
      <c r="AB10" s="328"/>
      <c r="AC10" s="339" t="s">
        <v>8</v>
      </c>
      <c r="AD10" s="339"/>
      <c r="AE10" s="339"/>
      <c r="AF10" s="339"/>
      <c r="AG10" s="339"/>
      <c r="AH10" s="339"/>
      <c r="AI10" s="339"/>
      <c r="AJ10" s="339"/>
      <c r="AK10" s="339"/>
      <c r="AL10" s="339"/>
      <c r="AM10" s="339"/>
      <c r="AN10" s="339"/>
      <c r="AO10" s="321"/>
      <c r="AP10" s="5"/>
      <c r="AQ10" s="5"/>
      <c r="AR10" s="5"/>
      <c r="AS10" s="5"/>
      <c r="AT10" s="5"/>
      <c r="AU10" s="5"/>
      <c r="AV10" s="5"/>
      <c r="AW10" s="5"/>
      <c r="AX10" s="9"/>
      <c r="AY10" s="9"/>
      <c r="AZ10" s="9"/>
      <c r="BA10" s="9"/>
      <c r="BB10" s="9"/>
      <c r="BC10" s="9"/>
      <c r="BD10" s="9"/>
      <c r="BE10" s="9"/>
      <c r="BF10" s="9"/>
      <c r="BG10" s="9"/>
      <c r="BH10" s="9"/>
      <c r="BI10" s="3"/>
      <c r="BJ10" s="8"/>
      <c r="BK10" s="8"/>
      <c r="BL10" s="8"/>
      <c r="BM10" s="8"/>
      <c r="BN10" s="8"/>
      <c r="BO10" s="8"/>
      <c r="BP10" s="8"/>
      <c r="BQ10" s="8"/>
      <c r="BR10" s="8"/>
      <c r="BS10" s="8"/>
      <c r="BT10" s="8"/>
      <c r="BU10" s="8"/>
      <c r="BV10" s="8"/>
      <c r="BW10" s="8"/>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row>
    <row r="11" spans="2:137" ht="15" customHeight="1" x14ac:dyDescent="0.25">
      <c r="B11" s="337"/>
      <c r="C11" s="334" t="s">
        <v>7</v>
      </c>
      <c r="D11" s="335"/>
      <c r="E11" s="335"/>
      <c r="F11" s="335"/>
      <c r="G11" s="335"/>
      <c r="H11" s="335"/>
      <c r="I11" s="335"/>
      <c r="J11" s="335"/>
      <c r="K11" s="336"/>
      <c r="L11" s="151"/>
      <c r="M11" s="152"/>
      <c r="N11" s="152"/>
      <c r="O11" s="152"/>
      <c r="P11" s="152"/>
      <c r="Q11" s="152"/>
      <c r="R11" s="152"/>
      <c r="S11" s="152"/>
      <c r="T11" s="152"/>
      <c r="U11" s="152"/>
      <c r="V11" s="153"/>
      <c r="W11" s="326"/>
      <c r="X11" s="334" t="s">
        <v>10</v>
      </c>
      <c r="Y11" s="335"/>
      <c r="Z11" s="335"/>
      <c r="AA11" s="335"/>
      <c r="AB11" s="336"/>
      <c r="AC11" s="157"/>
      <c r="AD11" s="158"/>
      <c r="AE11" s="158"/>
      <c r="AF11" s="158"/>
      <c r="AG11" s="158"/>
      <c r="AH11" s="158"/>
      <c r="AI11" s="158"/>
      <c r="AJ11" s="158"/>
      <c r="AK11" s="158"/>
      <c r="AL11" s="158"/>
      <c r="AM11" s="158"/>
      <c r="AN11" s="159"/>
      <c r="AO11" s="321"/>
      <c r="AP11" s="5"/>
      <c r="AQ11" s="5"/>
      <c r="AR11" s="5"/>
      <c r="AS11" s="5"/>
      <c r="AT11" s="5"/>
      <c r="AU11" s="5"/>
      <c r="AV11" s="5"/>
      <c r="AW11" s="5"/>
      <c r="AX11" s="10"/>
      <c r="AY11" s="10"/>
      <c r="AZ11" s="10"/>
      <c r="BA11" s="10"/>
      <c r="BB11" s="10"/>
      <c r="BC11" s="10"/>
      <c r="BD11" s="10"/>
      <c r="BE11" s="10"/>
      <c r="BF11" s="10"/>
      <c r="BG11" s="10"/>
      <c r="BH11" s="10"/>
      <c r="BI11" s="3"/>
      <c r="BJ11" s="5"/>
      <c r="BK11" s="5"/>
      <c r="BL11" s="5"/>
      <c r="BM11" s="5"/>
      <c r="BN11" s="5"/>
      <c r="BO11" s="5"/>
      <c r="BP11" s="5"/>
      <c r="BQ11" s="5"/>
      <c r="BR11" s="5"/>
      <c r="BS11" s="5"/>
      <c r="BT11" s="5"/>
      <c r="BU11" s="5"/>
      <c r="BV11" s="5"/>
      <c r="BW11" s="5"/>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row>
    <row r="12" spans="2:137" ht="15" customHeight="1" x14ac:dyDescent="0.25">
      <c r="B12" s="337"/>
      <c r="C12" s="334" t="s">
        <v>9</v>
      </c>
      <c r="D12" s="335"/>
      <c r="E12" s="335"/>
      <c r="F12" s="335"/>
      <c r="G12" s="335"/>
      <c r="H12" s="335"/>
      <c r="I12" s="335"/>
      <c r="J12" s="335"/>
      <c r="K12" s="336"/>
      <c r="L12" s="175"/>
      <c r="M12" s="175"/>
      <c r="N12" s="175"/>
      <c r="O12" s="175"/>
      <c r="P12" s="175"/>
      <c r="Q12" s="175"/>
      <c r="R12" s="175"/>
      <c r="S12" s="175"/>
      <c r="T12" s="175"/>
      <c r="U12" s="175"/>
      <c r="V12" s="176"/>
      <c r="W12" s="326"/>
      <c r="X12" s="334" t="s">
        <v>3</v>
      </c>
      <c r="Y12" s="335"/>
      <c r="Z12" s="335"/>
      <c r="AA12" s="335"/>
      <c r="AB12" s="336"/>
      <c r="AC12" s="157"/>
      <c r="AD12" s="158"/>
      <c r="AE12" s="158"/>
      <c r="AF12" s="158"/>
      <c r="AG12" s="158"/>
      <c r="AH12" s="158"/>
      <c r="AI12" s="158"/>
      <c r="AJ12" s="158"/>
      <c r="AK12" s="158"/>
      <c r="AL12" s="158"/>
      <c r="AM12" s="158"/>
      <c r="AN12" s="159"/>
      <c r="AO12" s="321"/>
      <c r="AP12" s="5"/>
      <c r="AQ12" s="5"/>
      <c r="AR12" s="5"/>
      <c r="AS12" s="5"/>
      <c r="AT12" s="5"/>
      <c r="AU12" s="5"/>
      <c r="AV12" s="5"/>
      <c r="AW12" s="5"/>
      <c r="AX12" s="172"/>
      <c r="AY12" s="172"/>
      <c r="AZ12" s="172"/>
      <c r="BA12" s="172"/>
      <c r="BB12" s="172"/>
      <c r="BC12" s="172"/>
      <c r="BD12" s="172"/>
      <c r="BE12" s="172"/>
      <c r="BF12" s="172"/>
      <c r="BG12" s="172"/>
      <c r="BH12" s="172"/>
      <c r="BI12" s="172"/>
      <c r="BJ12" s="172"/>
      <c r="BK12" s="172"/>
      <c r="BL12" s="11"/>
      <c r="BM12" s="11"/>
      <c r="BN12" s="11"/>
      <c r="BO12" s="12"/>
      <c r="BP12" s="12"/>
      <c r="BQ12" s="12"/>
      <c r="BR12" s="12"/>
      <c r="BS12" s="12"/>
      <c r="BT12" s="12"/>
      <c r="BU12" s="12"/>
      <c r="BV12" s="12"/>
      <c r="BW12" s="12"/>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row>
    <row r="13" spans="2:137" ht="15" customHeight="1" x14ac:dyDescent="0.25">
      <c r="B13" s="337"/>
      <c r="C13" s="334" t="s">
        <v>11</v>
      </c>
      <c r="D13" s="335"/>
      <c r="E13" s="335"/>
      <c r="F13" s="335"/>
      <c r="G13" s="335"/>
      <c r="H13" s="335"/>
      <c r="I13" s="335"/>
      <c r="J13" s="335"/>
      <c r="K13" s="336"/>
      <c r="L13" s="173"/>
      <c r="M13" s="173"/>
      <c r="N13" s="173"/>
      <c r="O13" s="173"/>
      <c r="P13" s="173"/>
      <c r="Q13" s="173"/>
      <c r="R13" s="173"/>
      <c r="S13" s="173"/>
      <c r="T13" s="173"/>
      <c r="U13" s="173"/>
      <c r="V13" s="174"/>
      <c r="W13" s="326"/>
      <c r="X13" s="340" t="s">
        <v>5</v>
      </c>
      <c r="Y13" s="341"/>
      <c r="Z13" s="341"/>
      <c r="AA13" s="341"/>
      <c r="AB13" s="342"/>
      <c r="AC13" s="157"/>
      <c r="AD13" s="158"/>
      <c r="AE13" s="158"/>
      <c r="AF13" s="158"/>
      <c r="AG13" s="158"/>
      <c r="AH13" s="158"/>
      <c r="AI13" s="158"/>
      <c r="AJ13" s="158"/>
      <c r="AK13" s="158"/>
      <c r="AL13" s="158"/>
      <c r="AM13" s="158"/>
      <c r="AN13" s="159"/>
      <c r="AO13" s="321"/>
      <c r="AP13" s="5"/>
      <c r="AQ13" s="5"/>
      <c r="AR13" s="5"/>
      <c r="AS13" s="5"/>
      <c r="AT13" s="5"/>
      <c r="AU13" s="5"/>
      <c r="AV13" s="5"/>
      <c r="AW13" s="5"/>
      <c r="AX13" s="170"/>
      <c r="AY13" s="170"/>
      <c r="AZ13" s="170"/>
      <c r="BA13" s="170"/>
      <c r="BB13" s="170"/>
      <c r="BC13" s="171"/>
      <c r="BD13" s="171"/>
      <c r="BE13" s="171"/>
      <c r="BF13" s="171"/>
      <c r="BG13" s="171"/>
      <c r="BH13" s="171"/>
      <c r="BI13" s="171"/>
      <c r="BJ13" s="171"/>
      <c r="BK13" s="171"/>
      <c r="BL13" s="171"/>
      <c r="BM13" s="171"/>
      <c r="BN13" s="171"/>
      <c r="BO13" s="12"/>
      <c r="BP13" s="12"/>
      <c r="BQ13" s="12"/>
      <c r="BR13" s="12"/>
      <c r="BS13" s="12"/>
      <c r="BT13" s="12"/>
      <c r="BU13" s="12"/>
      <c r="BV13" s="12"/>
      <c r="BW13" s="12"/>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row>
    <row r="14" spans="2:137" ht="15" customHeight="1" x14ac:dyDescent="0.25">
      <c r="B14" s="343"/>
      <c r="C14" s="334" t="s">
        <v>12</v>
      </c>
      <c r="D14" s="335"/>
      <c r="E14" s="335"/>
      <c r="F14" s="335"/>
      <c r="G14" s="335"/>
      <c r="H14" s="335"/>
      <c r="I14" s="335"/>
      <c r="J14" s="335"/>
      <c r="K14" s="336"/>
      <c r="L14" s="168"/>
      <c r="M14" s="168"/>
      <c r="N14" s="168"/>
      <c r="O14" s="168"/>
      <c r="P14" s="168"/>
      <c r="Q14" s="168"/>
      <c r="R14" s="168"/>
      <c r="S14" s="168"/>
      <c r="T14" s="168"/>
      <c r="U14" s="168"/>
      <c r="V14" s="169"/>
      <c r="W14" s="344"/>
      <c r="X14" s="345"/>
      <c r="Y14" s="345"/>
      <c r="Z14" s="345"/>
      <c r="AA14" s="345"/>
      <c r="AB14" s="345"/>
      <c r="AC14" s="346"/>
      <c r="AD14" s="346"/>
      <c r="AE14" s="346"/>
      <c r="AF14" s="346"/>
      <c r="AG14" s="346"/>
      <c r="AH14" s="346"/>
      <c r="AI14" s="346"/>
      <c r="AJ14" s="346"/>
      <c r="AK14" s="346"/>
      <c r="AL14" s="346"/>
      <c r="AM14" s="346"/>
      <c r="AN14" s="346"/>
      <c r="AO14" s="347"/>
      <c r="AP14" s="5"/>
      <c r="AQ14" s="5"/>
      <c r="AR14" s="5"/>
      <c r="AS14" s="5"/>
      <c r="AT14" s="5"/>
      <c r="AU14" s="5"/>
      <c r="AV14" s="5"/>
      <c r="AW14" s="5"/>
      <c r="AX14" s="170"/>
      <c r="AY14" s="170"/>
      <c r="AZ14" s="170"/>
      <c r="BA14" s="170"/>
      <c r="BB14" s="170"/>
      <c r="BC14" s="171"/>
      <c r="BD14" s="171"/>
      <c r="BE14" s="171"/>
      <c r="BF14" s="171"/>
      <c r="BG14" s="171"/>
      <c r="BH14" s="171"/>
      <c r="BI14" s="171"/>
      <c r="BJ14" s="171"/>
      <c r="BK14" s="171"/>
      <c r="BL14" s="171"/>
      <c r="BM14" s="171"/>
      <c r="BN14" s="171"/>
      <c r="BO14" s="12"/>
      <c r="BP14" s="12"/>
      <c r="BQ14" s="12"/>
      <c r="BR14" s="12"/>
      <c r="BS14" s="12"/>
      <c r="BT14" s="12"/>
      <c r="BU14" s="12"/>
      <c r="BV14" s="12"/>
      <c r="BW14" s="12"/>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row>
    <row r="15" spans="2:137" ht="6.75" customHeight="1" x14ac:dyDescent="0.25">
      <c r="B15" s="337"/>
      <c r="C15" s="344"/>
      <c r="D15" s="344"/>
      <c r="E15" s="344"/>
      <c r="F15" s="344"/>
      <c r="G15" s="344"/>
      <c r="H15" s="344"/>
      <c r="I15" s="344"/>
      <c r="J15" s="344"/>
      <c r="K15" s="344"/>
      <c r="L15" s="344"/>
      <c r="M15" s="344"/>
      <c r="N15" s="344"/>
      <c r="O15" s="344"/>
      <c r="P15" s="344"/>
      <c r="Q15" s="344"/>
      <c r="R15" s="344"/>
      <c r="S15" s="344"/>
      <c r="T15" s="344"/>
      <c r="U15" s="344"/>
      <c r="V15" s="344"/>
      <c r="W15" s="326"/>
      <c r="X15" s="344"/>
      <c r="Y15" s="344"/>
      <c r="Z15" s="344"/>
      <c r="AA15" s="344"/>
      <c r="AB15" s="344"/>
      <c r="AC15" s="344"/>
      <c r="AD15" s="344"/>
      <c r="AE15" s="344"/>
      <c r="AF15" s="344"/>
      <c r="AG15" s="344"/>
      <c r="AH15" s="344"/>
      <c r="AI15" s="344"/>
      <c r="AJ15" s="344"/>
      <c r="AK15" s="344"/>
      <c r="AL15" s="344"/>
      <c r="AM15" s="344"/>
      <c r="AN15" s="344"/>
      <c r="AO15" s="321"/>
      <c r="AP15" s="5"/>
      <c r="AQ15" s="5"/>
      <c r="AR15" s="5"/>
      <c r="AS15" s="5"/>
      <c r="AT15" s="5"/>
      <c r="AU15" s="5"/>
      <c r="AV15" s="5"/>
      <c r="AW15" s="5"/>
      <c r="AX15" s="13"/>
      <c r="AY15" s="13"/>
      <c r="AZ15" s="13"/>
      <c r="BA15" s="13"/>
      <c r="BB15" s="13"/>
      <c r="BC15" s="14"/>
      <c r="BD15" s="14"/>
      <c r="BE15" s="14"/>
      <c r="BF15" s="14"/>
      <c r="BG15" s="14"/>
      <c r="BH15" s="14"/>
      <c r="BI15" s="14"/>
      <c r="BJ15" s="14"/>
      <c r="BK15" s="14"/>
      <c r="BL15" s="14"/>
      <c r="BM15" s="14"/>
      <c r="BN15" s="14"/>
      <c r="BO15" s="6"/>
      <c r="BP15" s="6"/>
      <c r="BQ15" s="6"/>
      <c r="BR15" s="6"/>
      <c r="BS15" s="6"/>
      <c r="BT15" s="6"/>
      <c r="BU15" s="6"/>
      <c r="BV15" s="6"/>
      <c r="BW15" s="6"/>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row>
    <row r="16" spans="2:137" ht="15.75" x14ac:dyDescent="0.25">
      <c r="B16" s="337"/>
      <c r="C16" s="348" t="s">
        <v>79</v>
      </c>
      <c r="D16" s="348"/>
      <c r="E16" s="348"/>
      <c r="F16" s="348"/>
      <c r="G16" s="348"/>
      <c r="H16" s="348"/>
      <c r="I16" s="348"/>
      <c r="J16" s="348"/>
      <c r="K16" s="348"/>
      <c r="L16" s="344"/>
      <c r="M16" s="107"/>
      <c r="N16" s="349" t="s">
        <v>188</v>
      </c>
      <c r="O16" s="349"/>
      <c r="P16" s="349"/>
      <c r="Q16" s="350"/>
      <c r="R16" s="350"/>
      <c r="S16" s="350"/>
      <c r="T16" s="350"/>
      <c r="U16" s="350"/>
      <c r="V16" s="107"/>
      <c r="W16" s="349" t="s">
        <v>75</v>
      </c>
      <c r="X16" s="349"/>
      <c r="Y16" s="350"/>
      <c r="Z16" s="350"/>
      <c r="AA16" s="350"/>
      <c r="AB16" s="350"/>
      <c r="AC16" s="350"/>
      <c r="AD16" s="350"/>
      <c r="AE16" s="107"/>
      <c r="AF16" s="344" t="s">
        <v>77</v>
      </c>
      <c r="AG16" s="344"/>
      <c r="AH16" s="350"/>
      <c r="AI16" s="350"/>
      <c r="AJ16" s="350"/>
      <c r="AK16" s="350"/>
      <c r="AL16" s="350"/>
      <c r="AM16" s="350"/>
      <c r="AN16" s="350"/>
      <c r="AO16" s="321"/>
      <c r="AP16" s="5"/>
      <c r="AQ16" s="5"/>
      <c r="AR16" s="5"/>
      <c r="AS16" s="5"/>
      <c r="AT16" s="5"/>
      <c r="AU16" s="5"/>
      <c r="AV16" s="5"/>
      <c r="AW16" s="5"/>
      <c r="AX16" s="13"/>
      <c r="AY16" s="13"/>
      <c r="AZ16" s="13"/>
      <c r="BA16" s="13"/>
      <c r="BB16" s="13"/>
      <c r="BC16" s="14"/>
      <c r="BD16" s="14"/>
      <c r="BE16" s="14"/>
      <c r="BF16" s="14"/>
      <c r="BG16" s="14"/>
      <c r="BH16" s="14"/>
      <c r="BI16" s="14"/>
      <c r="BJ16" s="14"/>
      <c r="BK16" s="14"/>
      <c r="BL16" s="14"/>
      <c r="BM16" s="14"/>
      <c r="BN16" s="14"/>
      <c r="BO16" s="6"/>
      <c r="BP16" s="6"/>
      <c r="BQ16" s="6"/>
      <c r="BR16" s="6"/>
      <c r="BS16" s="6"/>
      <c r="BT16" s="6"/>
      <c r="BU16" s="6"/>
      <c r="BV16" s="6"/>
      <c r="BW16" s="6"/>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row>
    <row r="17" spans="2:137" ht="5.25" customHeight="1" x14ac:dyDescent="0.25">
      <c r="B17" s="337"/>
      <c r="C17" s="344"/>
      <c r="D17" s="344"/>
      <c r="E17" s="344"/>
      <c r="F17" s="344"/>
      <c r="G17" s="344"/>
      <c r="H17" s="344"/>
      <c r="I17" s="344"/>
      <c r="J17" s="344"/>
      <c r="K17" s="344"/>
      <c r="L17" s="344"/>
      <c r="M17" s="351"/>
      <c r="N17" s="344"/>
      <c r="O17" s="344"/>
      <c r="P17" s="349"/>
      <c r="Q17" s="350"/>
      <c r="R17" s="350"/>
      <c r="S17" s="350"/>
      <c r="T17" s="350"/>
      <c r="U17" s="350"/>
      <c r="V17" s="351"/>
      <c r="W17" s="344"/>
      <c r="X17" s="344"/>
      <c r="Y17" s="350"/>
      <c r="Z17" s="350"/>
      <c r="AA17" s="350"/>
      <c r="AB17" s="350"/>
      <c r="AC17" s="350"/>
      <c r="AD17" s="350"/>
      <c r="AE17" s="352"/>
      <c r="AF17" s="350"/>
      <c r="AG17" s="350"/>
      <c r="AH17" s="350"/>
      <c r="AI17" s="350"/>
      <c r="AJ17" s="350"/>
      <c r="AK17" s="350"/>
      <c r="AL17" s="350"/>
      <c r="AM17" s="350"/>
      <c r="AN17" s="350"/>
      <c r="AO17" s="321"/>
      <c r="AP17" s="5"/>
      <c r="AQ17" s="5"/>
      <c r="AR17" s="5"/>
      <c r="AS17" s="5"/>
      <c r="AT17" s="5"/>
      <c r="AU17" s="5"/>
      <c r="AV17" s="5"/>
      <c r="AW17" s="5"/>
      <c r="AX17" s="13"/>
      <c r="AY17" s="13"/>
      <c r="AZ17" s="13"/>
      <c r="BA17" s="13"/>
      <c r="BB17" s="13"/>
      <c r="BC17" s="14"/>
      <c r="BD17" s="14"/>
      <c r="BE17" s="14"/>
      <c r="BF17" s="14"/>
      <c r="BG17" s="14"/>
      <c r="BH17" s="14"/>
      <c r="BI17" s="14"/>
      <c r="BJ17" s="14"/>
      <c r="BK17" s="14"/>
      <c r="BL17" s="14"/>
      <c r="BM17" s="14"/>
      <c r="BN17" s="14"/>
      <c r="BO17" s="6"/>
      <c r="BP17" s="6"/>
      <c r="BQ17" s="6"/>
      <c r="BR17" s="6"/>
      <c r="BS17" s="6"/>
      <c r="BT17" s="6"/>
      <c r="BU17" s="6"/>
      <c r="BV17" s="6"/>
      <c r="BW17" s="6"/>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row>
    <row r="18" spans="2:137" ht="15.75" x14ac:dyDescent="0.25">
      <c r="B18" s="337"/>
      <c r="C18" s="344"/>
      <c r="D18" s="344"/>
      <c r="E18" s="344"/>
      <c r="F18" s="344"/>
      <c r="G18" s="344"/>
      <c r="H18" s="344"/>
      <c r="I18" s="344"/>
      <c r="J18" s="344"/>
      <c r="K18" s="344"/>
      <c r="L18" s="344"/>
      <c r="M18" s="107"/>
      <c r="N18" s="344" t="s">
        <v>186</v>
      </c>
      <c r="O18" s="344"/>
      <c r="P18" s="349"/>
      <c r="Q18" s="350"/>
      <c r="R18" s="350"/>
      <c r="S18" s="350"/>
      <c r="T18" s="350"/>
      <c r="U18" s="350"/>
      <c r="V18" s="107"/>
      <c r="W18" s="344" t="s">
        <v>76</v>
      </c>
      <c r="X18" s="344"/>
      <c r="Y18" s="350"/>
      <c r="Z18" s="350"/>
      <c r="AA18" s="350"/>
      <c r="AB18" s="350"/>
      <c r="AC18" s="350"/>
      <c r="AD18" s="350"/>
      <c r="AE18" s="107"/>
      <c r="AF18" s="349" t="s">
        <v>78</v>
      </c>
      <c r="AG18" s="349"/>
      <c r="AH18" s="350"/>
      <c r="AI18" s="350"/>
      <c r="AJ18" s="350"/>
      <c r="AK18" s="350"/>
      <c r="AL18" s="350"/>
      <c r="AM18" s="350"/>
      <c r="AN18" s="350"/>
      <c r="AO18" s="321"/>
      <c r="AP18" s="5"/>
      <c r="AQ18" s="5"/>
      <c r="AR18" s="5"/>
      <c r="AS18" s="5"/>
      <c r="AT18" s="5"/>
      <c r="AU18" s="5"/>
      <c r="AV18" s="5"/>
      <c r="AW18" s="5"/>
      <c r="AX18" s="13"/>
      <c r="AY18" s="13"/>
      <c r="AZ18" s="13"/>
      <c r="BA18" s="13"/>
      <c r="BB18" s="13"/>
      <c r="BC18" s="14"/>
      <c r="BD18" s="14"/>
      <c r="BE18" s="14"/>
      <c r="BF18" s="14"/>
      <c r="BG18" s="14"/>
      <c r="BH18" s="14"/>
      <c r="BI18" s="14"/>
      <c r="BJ18" s="14"/>
      <c r="BK18" s="14"/>
      <c r="BL18" s="14"/>
      <c r="BM18" s="14"/>
      <c r="BN18" s="14"/>
      <c r="BO18" s="6"/>
      <c r="BP18" s="6"/>
      <c r="BQ18" s="6"/>
      <c r="BR18" s="6"/>
      <c r="BS18" s="6"/>
      <c r="BT18" s="6"/>
      <c r="BU18" s="6"/>
      <c r="BV18" s="6"/>
      <c r="BW18" s="6"/>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row>
    <row r="19" spans="2:137" ht="6" customHeight="1" x14ac:dyDescent="0.25">
      <c r="B19" s="337"/>
      <c r="C19" s="344"/>
      <c r="D19" s="344"/>
      <c r="E19" s="344"/>
      <c r="F19" s="344"/>
      <c r="G19" s="344"/>
      <c r="H19" s="344"/>
      <c r="I19" s="344"/>
      <c r="J19" s="344"/>
      <c r="K19" s="344"/>
      <c r="L19" s="344"/>
      <c r="M19" s="351"/>
      <c r="N19" s="344"/>
      <c r="O19" s="344"/>
      <c r="P19" s="349"/>
      <c r="Q19" s="350"/>
      <c r="R19" s="350"/>
      <c r="S19" s="350"/>
      <c r="T19" s="350"/>
      <c r="U19" s="350"/>
      <c r="V19" s="344"/>
      <c r="W19" s="344"/>
      <c r="X19" s="344"/>
      <c r="Y19" s="350"/>
      <c r="Z19" s="350"/>
      <c r="AA19" s="350"/>
      <c r="AB19" s="350"/>
      <c r="AC19" s="350"/>
      <c r="AD19" s="350"/>
      <c r="AE19" s="350"/>
      <c r="AF19" s="350"/>
      <c r="AG19" s="350"/>
      <c r="AH19" s="350"/>
      <c r="AI19" s="350"/>
      <c r="AJ19" s="350"/>
      <c r="AK19" s="350"/>
      <c r="AL19" s="350"/>
      <c r="AM19" s="350"/>
      <c r="AN19" s="350"/>
      <c r="AO19" s="321"/>
      <c r="AP19" s="5"/>
      <c r="AQ19" s="5"/>
      <c r="AR19" s="5"/>
      <c r="AS19" s="5"/>
      <c r="AT19" s="5"/>
      <c r="AU19" s="5"/>
      <c r="AV19" s="5"/>
      <c r="AW19" s="5"/>
      <c r="AX19" s="13"/>
      <c r="AY19" s="13"/>
      <c r="AZ19" s="13"/>
      <c r="BA19" s="13"/>
      <c r="BB19" s="13"/>
      <c r="BC19" s="14"/>
      <c r="BD19" s="14"/>
      <c r="BE19" s="14"/>
      <c r="BF19" s="14"/>
      <c r="BG19" s="14"/>
      <c r="BH19" s="14"/>
      <c r="BI19" s="14"/>
      <c r="BJ19" s="14"/>
      <c r="BK19" s="14"/>
      <c r="BL19" s="14"/>
      <c r="BM19" s="14"/>
      <c r="BN19" s="14"/>
      <c r="BO19" s="6"/>
      <c r="BP19" s="6"/>
      <c r="BQ19" s="6"/>
      <c r="BR19" s="6"/>
      <c r="BS19" s="6"/>
      <c r="BT19" s="6"/>
      <c r="BU19" s="6"/>
      <c r="BV19" s="6"/>
      <c r="BW19" s="6"/>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row>
    <row r="20" spans="2:137" ht="15.75" x14ac:dyDescent="0.25">
      <c r="B20" s="337"/>
      <c r="C20" s="344"/>
      <c r="D20" s="344"/>
      <c r="E20" s="344"/>
      <c r="F20" s="344"/>
      <c r="G20" s="344"/>
      <c r="H20" s="344"/>
      <c r="I20" s="344"/>
      <c r="J20" s="344"/>
      <c r="K20" s="344"/>
      <c r="L20" s="344"/>
      <c r="M20" s="107"/>
      <c r="N20" s="344" t="s">
        <v>187</v>
      </c>
      <c r="O20" s="344"/>
      <c r="P20" s="349"/>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21"/>
      <c r="AP20" s="5"/>
      <c r="AQ20" s="5"/>
      <c r="AR20" s="5"/>
      <c r="AS20" s="5"/>
      <c r="AT20" s="5"/>
      <c r="AU20" s="5"/>
      <c r="AV20" s="5"/>
      <c r="AW20" s="5"/>
      <c r="AX20" s="13"/>
      <c r="AY20" s="13"/>
      <c r="AZ20" s="13"/>
      <c r="BA20" s="13"/>
      <c r="BB20" s="13"/>
      <c r="BC20" s="14"/>
      <c r="BD20" s="14"/>
      <c r="BE20" s="14"/>
      <c r="BF20" s="14"/>
      <c r="BG20" s="14"/>
      <c r="BH20" s="14"/>
      <c r="BI20" s="14"/>
      <c r="BJ20" s="14"/>
      <c r="BK20" s="14"/>
      <c r="BL20" s="14"/>
      <c r="BM20" s="14"/>
      <c r="BN20" s="14"/>
      <c r="BO20" s="6"/>
      <c r="BP20" s="6"/>
      <c r="BQ20" s="6"/>
      <c r="BR20" s="6"/>
      <c r="BS20" s="6"/>
      <c r="BT20" s="6"/>
      <c r="BU20" s="6"/>
      <c r="BV20" s="6"/>
      <c r="BW20" s="6"/>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row>
    <row r="21" spans="2:137" ht="8.25" customHeight="1" x14ac:dyDescent="0.25">
      <c r="B21" s="353"/>
      <c r="C21" s="354"/>
      <c r="D21" s="354"/>
      <c r="E21" s="354"/>
      <c r="F21" s="354"/>
      <c r="G21" s="354"/>
      <c r="H21" s="354"/>
      <c r="I21" s="354"/>
      <c r="J21" s="354"/>
      <c r="K21" s="354"/>
      <c r="L21" s="355"/>
      <c r="M21" s="355"/>
      <c r="N21" s="355"/>
      <c r="O21" s="355"/>
      <c r="P21" s="355"/>
      <c r="Q21" s="355"/>
      <c r="R21" s="355"/>
      <c r="S21" s="355"/>
      <c r="T21" s="355"/>
      <c r="U21" s="355"/>
      <c r="V21" s="355"/>
      <c r="W21" s="356"/>
      <c r="X21" s="357"/>
      <c r="Y21" s="357"/>
      <c r="Z21" s="357"/>
      <c r="AA21" s="357"/>
      <c r="AB21" s="357"/>
      <c r="AC21" s="357"/>
      <c r="AD21" s="357"/>
      <c r="AE21" s="357"/>
      <c r="AF21" s="357"/>
      <c r="AG21" s="357"/>
      <c r="AH21" s="357"/>
      <c r="AI21" s="357"/>
      <c r="AJ21" s="357"/>
      <c r="AK21" s="357"/>
      <c r="AL21" s="357"/>
      <c r="AM21" s="357"/>
      <c r="AN21" s="357"/>
      <c r="AO21" s="358"/>
      <c r="AP21" s="5"/>
      <c r="AQ21" s="5"/>
      <c r="AR21" s="5"/>
      <c r="AS21" s="5"/>
      <c r="AT21" s="5"/>
      <c r="AU21" s="5"/>
      <c r="AV21" s="5"/>
      <c r="AW21" s="5"/>
      <c r="AX21" s="15"/>
      <c r="AY21" s="15"/>
      <c r="AZ21" s="15"/>
      <c r="BA21" s="15"/>
      <c r="BB21" s="15"/>
      <c r="BC21" s="15"/>
      <c r="BD21" s="15"/>
      <c r="BE21" s="15"/>
      <c r="BF21" s="15"/>
      <c r="BG21" s="15"/>
      <c r="BH21" s="15"/>
      <c r="BI21" s="3"/>
      <c r="BJ21" s="6"/>
      <c r="BK21" s="6"/>
      <c r="BL21" s="6"/>
      <c r="BM21" s="6"/>
      <c r="BN21" s="6"/>
      <c r="BO21" s="6"/>
      <c r="BP21" s="6"/>
      <c r="BQ21" s="6"/>
      <c r="BR21" s="6"/>
      <c r="BS21" s="6"/>
      <c r="BT21" s="6"/>
      <c r="BU21" s="6"/>
      <c r="BV21" s="6"/>
      <c r="BW21" s="6"/>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row>
    <row r="22" spans="2:137" ht="11.25" customHeight="1" x14ac:dyDescent="0.2">
      <c r="N22" s="3"/>
      <c r="O22" s="3"/>
      <c r="P22" s="3"/>
      <c r="Q22" s="3"/>
      <c r="R22" s="3"/>
      <c r="S22" s="3"/>
      <c r="T22" s="3"/>
      <c r="U22" s="3"/>
      <c r="V22" s="3"/>
      <c r="W22" s="3"/>
      <c r="X22" s="3"/>
      <c r="Y22" s="3"/>
      <c r="Z22" s="3"/>
      <c r="AA22" s="3"/>
      <c r="AB22" s="3"/>
      <c r="AC22" s="3"/>
      <c r="AD22" s="3"/>
      <c r="AE22" s="3"/>
      <c r="AF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row>
    <row r="23" spans="2:137" ht="6" customHeight="1" x14ac:dyDescent="0.25">
      <c r="B23" s="359"/>
      <c r="C23" s="360"/>
      <c r="D23" s="316"/>
      <c r="E23" s="316"/>
      <c r="F23" s="316"/>
      <c r="G23" s="316"/>
      <c r="H23" s="316"/>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61"/>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row>
    <row r="24" spans="2:137" ht="15.75" x14ac:dyDescent="0.25">
      <c r="B24" s="362"/>
      <c r="C24" s="363" t="s">
        <v>13</v>
      </c>
      <c r="D24" s="326"/>
      <c r="E24" s="326"/>
      <c r="F24" s="326"/>
      <c r="G24" s="326"/>
      <c r="H24" s="364" t="s">
        <v>176</v>
      </c>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65"/>
      <c r="AK24" s="326"/>
      <c r="AL24" s="326"/>
      <c r="AM24" s="326"/>
      <c r="AN24" s="326"/>
      <c r="AO24" s="366"/>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row>
    <row r="25" spans="2:137" ht="3" customHeight="1" x14ac:dyDescent="0.2">
      <c r="B25" s="367"/>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66"/>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row>
    <row r="26" spans="2:137" ht="15" x14ac:dyDescent="0.25">
      <c r="B26" s="367"/>
      <c r="C26" s="368"/>
      <c r="D26" s="369" t="s">
        <v>14</v>
      </c>
      <c r="E26" s="369"/>
      <c r="F26" s="369"/>
      <c r="G26" s="369"/>
      <c r="H26" s="369"/>
      <c r="I26" s="369"/>
      <c r="J26" s="369"/>
      <c r="K26" s="369"/>
      <c r="L26" s="368"/>
      <c r="M26" s="370"/>
      <c r="N26" s="370"/>
      <c r="O26" s="371" t="s">
        <v>83</v>
      </c>
      <c r="P26" s="326"/>
      <c r="Q26" s="326"/>
      <c r="R26" s="326"/>
      <c r="S26" s="326"/>
      <c r="T26" s="326"/>
      <c r="U26" s="326"/>
      <c r="V26" s="326"/>
      <c r="W26" s="368"/>
      <c r="X26" s="368"/>
      <c r="Y26" s="368"/>
      <c r="Z26" s="369" t="s">
        <v>15</v>
      </c>
      <c r="AA26" s="326"/>
      <c r="AB26" s="326"/>
      <c r="AC26" s="326"/>
      <c r="AD26" s="326"/>
      <c r="AE26" s="326"/>
      <c r="AF26" s="326"/>
      <c r="AG26" s="326"/>
      <c r="AH26" s="326"/>
      <c r="AI26" s="326"/>
      <c r="AJ26" s="326"/>
      <c r="AK26" s="326"/>
      <c r="AL26" s="326"/>
      <c r="AM26" s="326"/>
      <c r="AN26" s="326"/>
      <c r="AO26" s="366"/>
      <c r="AP26" s="16"/>
      <c r="AQ26" s="16"/>
      <c r="AZ26" s="16"/>
      <c r="BA26" s="16"/>
      <c r="BB26" s="16"/>
      <c r="BC26" s="16"/>
      <c r="BD26" s="16"/>
      <c r="BE26" s="16"/>
      <c r="BF26" s="16"/>
      <c r="BG26" s="17"/>
      <c r="BH26" s="16"/>
      <c r="BI26" s="16"/>
      <c r="BJ26" s="16"/>
      <c r="BK26" s="16"/>
      <c r="BL26" s="16"/>
      <c r="BM26" s="16"/>
      <c r="BN26" s="16"/>
      <c r="BO26" s="16"/>
      <c r="BP26" s="16"/>
      <c r="BQ26" s="16"/>
      <c r="BR26" s="16"/>
      <c r="BS26" s="16"/>
      <c r="BT26" s="16"/>
      <c r="BU26" s="16"/>
      <c r="BV26" s="16"/>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row>
    <row r="27" spans="2:137" ht="15.75" customHeight="1" x14ac:dyDescent="0.25">
      <c r="B27" s="367"/>
      <c r="C27" s="349"/>
      <c r="D27" s="334" t="s">
        <v>16</v>
      </c>
      <c r="E27" s="335"/>
      <c r="F27" s="335"/>
      <c r="G27" s="335"/>
      <c r="H27" s="336"/>
      <c r="I27" s="177"/>
      <c r="J27" s="178"/>
      <c r="K27" s="179"/>
      <c r="L27" s="372"/>
      <c r="M27" s="370"/>
      <c r="N27" s="370"/>
      <c r="O27" s="334" t="s">
        <v>81</v>
      </c>
      <c r="P27" s="335"/>
      <c r="Q27" s="335"/>
      <c r="R27" s="335"/>
      <c r="S27" s="336"/>
      <c r="T27" s="177"/>
      <c r="U27" s="178"/>
      <c r="V27" s="179"/>
      <c r="W27" s="368"/>
      <c r="X27" s="368"/>
      <c r="Y27" s="368"/>
      <c r="Z27" s="373" t="s">
        <v>17</v>
      </c>
      <c r="AA27" s="374"/>
      <c r="AB27" s="374"/>
      <c r="AC27" s="374"/>
      <c r="AD27" s="374"/>
      <c r="AE27" s="374"/>
      <c r="AF27" s="374"/>
      <c r="AG27" s="375"/>
      <c r="AH27" s="177"/>
      <c r="AI27" s="178"/>
      <c r="AJ27" s="179"/>
      <c r="AK27" s="326"/>
      <c r="AL27" s="326"/>
      <c r="AM27" s="326"/>
      <c r="AN27" s="326"/>
      <c r="AO27" s="366"/>
      <c r="AP27" s="18"/>
      <c r="AQ27" s="18"/>
      <c r="AZ27" s="18"/>
      <c r="BA27" s="5"/>
      <c r="BB27" s="5"/>
      <c r="BC27" s="5"/>
      <c r="BD27" s="5"/>
      <c r="BE27" s="5"/>
      <c r="BF27" s="3"/>
      <c r="BG27" s="19"/>
      <c r="BH27" s="19"/>
      <c r="BI27" s="19"/>
      <c r="BJ27" s="19"/>
      <c r="BK27" s="19"/>
      <c r="BL27" s="20"/>
      <c r="BM27" s="20"/>
      <c r="BN27" s="20"/>
      <c r="BO27" s="20"/>
      <c r="BP27" s="20"/>
      <c r="BQ27" s="21"/>
      <c r="BR27" s="21"/>
      <c r="BS27" s="21"/>
      <c r="BT27" s="21"/>
      <c r="BU27" s="21"/>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row>
    <row r="28" spans="2:137" ht="15.75" customHeight="1" x14ac:dyDescent="0.25">
      <c r="B28" s="367"/>
      <c r="C28" s="349"/>
      <c r="D28" s="334" t="s">
        <v>18</v>
      </c>
      <c r="E28" s="335"/>
      <c r="F28" s="335"/>
      <c r="G28" s="335"/>
      <c r="H28" s="336"/>
      <c r="I28" s="177"/>
      <c r="J28" s="178"/>
      <c r="K28" s="179"/>
      <c r="L28" s="327"/>
      <c r="M28" s="370"/>
      <c r="N28" s="370"/>
      <c r="O28" s="334" t="s">
        <v>82</v>
      </c>
      <c r="P28" s="335"/>
      <c r="Q28" s="335"/>
      <c r="R28" s="335"/>
      <c r="S28" s="336"/>
      <c r="T28" s="177"/>
      <c r="U28" s="178"/>
      <c r="V28" s="179"/>
      <c r="W28" s="368"/>
      <c r="X28" s="368"/>
      <c r="Y28" s="368"/>
      <c r="Z28" s="334" t="s">
        <v>19</v>
      </c>
      <c r="AA28" s="335"/>
      <c r="AB28" s="335"/>
      <c r="AC28" s="335"/>
      <c r="AD28" s="335"/>
      <c r="AE28" s="335"/>
      <c r="AF28" s="335"/>
      <c r="AG28" s="336"/>
      <c r="AH28" s="177"/>
      <c r="AI28" s="178"/>
      <c r="AJ28" s="179"/>
      <c r="AK28" s="326"/>
      <c r="AL28" s="326"/>
      <c r="AM28" s="326"/>
      <c r="AN28" s="326"/>
      <c r="AO28" s="366"/>
      <c r="AP28" s="18"/>
      <c r="AQ28" s="18"/>
      <c r="AZ28" s="18"/>
      <c r="BA28" s="5"/>
      <c r="BB28" s="5"/>
      <c r="BC28" s="5"/>
      <c r="BD28" s="5"/>
      <c r="BE28" s="5"/>
      <c r="BF28" s="3"/>
      <c r="BG28" s="19"/>
      <c r="BH28" s="19"/>
      <c r="BI28" s="19"/>
      <c r="BJ28" s="19"/>
      <c r="BK28" s="19"/>
      <c r="BL28" s="20"/>
      <c r="BM28" s="20"/>
      <c r="BN28" s="20"/>
      <c r="BO28" s="20"/>
      <c r="BP28" s="20"/>
      <c r="BQ28" s="21"/>
      <c r="BR28" s="21"/>
      <c r="BS28" s="21"/>
      <c r="BT28" s="21"/>
      <c r="BU28" s="21"/>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row>
    <row r="29" spans="2:137" ht="15.75" customHeight="1" x14ac:dyDescent="0.3">
      <c r="B29" s="367"/>
      <c r="C29" s="376"/>
      <c r="D29" s="376"/>
      <c r="E29" s="376"/>
      <c r="F29" s="376"/>
      <c r="G29" s="376"/>
      <c r="H29" s="376"/>
      <c r="I29" s="376"/>
      <c r="J29" s="376"/>
      <c r="K29" s="376"/>
      <c r="L29" s="376"/>
      <c r="M29" s="376"/>
      <c r="N29" s="376"/>
      <c r="O29" s="334" t="s">
        <v>169</v>
      </c>
      <c r="P29" s="335"/>
      <c r="Q29" s="335"/>
      <c r="R29" s="335"/>
      <c r="S29" s="336"/>
      <c r="T29" s="177"/>
      <c r="U29" s="178"/>
      <c r="V29" s="179"/>
      <c r="W29" s="368"/>
      <c r="X29" s="368"/>
      <c r="Y29" s="368"/>
      <c r="Z29" s="377" t="s">
        <v>20</v>
      </c>
      <c r="AA29" s="378"/>
      <c r="AB29" s="378"/>
      <c r="AC29" s="378"/>
      <c r="AD29" s="378"/>
      <c r="AE29" s="378"/>
      <c r="AF29" s="378"/>
      <c r="AG29" s="379"/>
      <c r="AH29" s="177"/>
      <c r="AI29" s="178"/>
      <c r="AJ29" s="179"/>
      <c r="AK29" s="326"/>
      <c r="AL29" s="326"/>
      <c r="AM29" s="326"/>
      <c r="AN29" s="326"/>
      <c r="AO29" s="366"/>
      <c r="AP29" s="18"/>
      <c r="AQ29" s="18"/>
      <c r="AZ29" s="18"/>
      <c r="BA29" s="5"/>
      <c r="BB29" s="5"/>
      <c r="BC29" s="5"/>
      <c r="BD29" s="5"/>
      <c r="BE29" s="5"/>
      <c r="BF29" s="3"/>
      <c r="BG29" s="19"/>
      <c r="BH29" s="19"/>
      <c r="BI29" s="19"/>
      <c r="BJ29" s="19"/>
      <c r="BK29" s="19"/>
      <c r="BL29" s="20"/>
      <c r="BM29" s="20"/>
      <c r="BN29" s="20"/>
      <c r="BO29" s="20"/>
      <c r="BP29" s="20"/>
      <c r="BQ29" s="21"/>
      <c r="BR29" s="21"/>
      <c r="BS29" s="21"/>
      <c r="BT29" s="21"/>
      <c r="BU29" s="21"/>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row>
    <row r="30" spans="2:137" ht="15.75" customHeight="1" x14ac:dyDescent="0.3">
      <c r="B30" s="367"/>
      <c r="C30" s="349"/>
      <c r="D30" s="376"/>
      <c r="E30" s="376"/>
      <c r="F30" s="376"/>
      <c r="G30" s="376"/>
      <c r="H30" s="376"/>
      <c r="I30" s="376"/>
      <c r="J30" s="376"/>
      <c r="K30" s="376"/>
      <c r="L30" s="376"/>
      <c r="M30" s="376"/>
      <c r="N30" s="376"/>
      <c r="O30" s="376"/>
      <c r="P30" s="376"/>
      <c r="Q30" s="380"/>
      <c r="R30" s="380"/>
      <c r="S30" s="380"/>
      <c r="T30" s="326"/>
      <c r="U30" s="381"/>
      <c r="V30" s="326"/>
      <c r="W30" s="368"/>
      <c r="X30" s="368"/>
      <c r="Y30" s="368"/>
      <c r="Z30" s="368"/>
      <c r="AA30" s="382"/>
      <c r="AB30" s="382"/>
      <c r="AC30" s="382"/>
      <c r="AD30" s="382"/>
      <c r="AE30" s="382"/>
      <c r="AF30" s="382"/>
      <c r="AG30" s="382"/>
      <c r="AH30" s="382"/>
      <c r="AI30" s="382"/>
      <c r="AJ30" s="382"/>
      <c r="AK30" s="382"/>
      <c r="AL30" s="382"/>
      <c r="AM30" s="382"/>
      <c r="AN30" s="326"/>
      <c r="AO30" s="366"/>
      <c r="AP30" s="18"/>
      <c r="AQ30" s="18"/>
      <c r="AR30" s="18"/>
      <c r="AS30" s="18"/>
      <c r="AT30" s="18"/>
      <c r="AU30" s="18"/>
      <c r="AV30" s="18"/>
      <c r="AW30" s="18"/>
      <c r="AX30" s="18"/>
      <c r="AY30" s="18"/>
      <c r="AZ30" s="18"/>
      <c r="BA30" s="5"/>
      <c r="BB30" s="5"/>
      <c r="BC30" s="5"/>
      <c r="BD30" s="5"/>
      <c r="BE30" s="5"/>
      <c r="BF30" s="3"/>
      <c r="BG30" s="19"/>
      <c r="BH30" s="19"/>
      <c r="BI30" s="19"/>
      <c r="BJ30" s="19"/>
      <c r="BK30" s="19"/>
      <c r="BL30" s="20"/>
      <c r="BM30" s="20"/>
      <c r="BN30" s="20"/>
      <c r="BO30" s="20"/>
      <c r="BP30" s="20"/>
      <c r="BQ30" s="21"/>
      <c r="BR30" s="21"/>
      <c r="BS30" s="21"/>
      <c r="BT30" s="21"/>
      <c r="BU30" s="21"/>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row>
    <row r="31" spans="2:137" ht="9.75" customHeight="1" x14ac:dyDescent="0.25">
      <c r="B31" s="367"/>
      <c r="C31" s="326"/>
      <c r="D31" s="326"/>
      <c r="E31" s="326"/>
      <c r="F31" s="326"/>
      <c r="G31" s="326"/>
      <c r="H31" s="326"/>
      <c r="I31" s="326"/>
      <c r="J31" s="326"/>
      <c r="K31" s="326"/>
      <c r="L31" s="326"/>
      <c r="M31" s="326"/>
      <c r="N31" s="326"/>
      <c r="O31" s="326"/>
      <c r="P31" s="326"/>
      <c r="Q31" s="326"/>
      <c r="R31" s="326"/>
      <c r="S31" s="326"/>
      <c r="T31" s="326"/>
      <c r="U31" s="326"/>
      <c r="V31" s="383"/>
      <c r="W31" s="383"/>
      <c r="X31" s="383"/>
      <c r="Y31" s="383"/>
      <c r="Z31" s="383"/>
      <c r="AA31" s="383"/>
      <c r="AB31" s="383"/>
      <c r="AC31" s="383"/>
      <c r="AD31" s="383"/>
      <c r="AE31" s="383"/>
      <c r="AF31" s="383"/>
      <c r="AG31" s="383"/>
      <c r="AH31" s="383"/>
      <c r="AI31" s="383"/>
      <c r="AJ31" s="383"/>
      <c r="AK31" s="326"/>
      <c r="AL31" s="326"/>
      <c r="AM31" s="326"/>
      <c r="AN31" s="326"/>
      <c r="AO31" s="366"/>
      <c r="AP31" s="22"/>
      <c r="AQ31" s="22"/>
      <c r="AR31" s="22"/>
      <c r="AS31" s="22"/>
      <c r="AT31" s="22"/>
      <c r="AU31" s="22"/>
      <c r="AV31" s="22"/>
      <c r="AW31" s="22"/>
      <c r="AX31" s="22"/>
      <c r="AY31" s="5"/>
      <c r="AZ31" s="5"/>
      <c r="BA31" s="5"/>
      <c r="BB31" s="5"/>
      <c r="BC31" s="5"/>
      <c r="BD31" s="5"/>
      <c r="BE31" s="5"/>
      <c r="BF31" s="3"/>
      <c r="BG31" s="19"/>
      <c r="BH31" s="19"/>
      <c r="BI31" s="19"/>
      <c r="BJ31" s="19"/>
      <c r="BK31" s="19"/>
      <c r="BL31" s="20"/>
      <c r="BM31" s="20"/>
      <c r="BN31" s="20"/>
      <c r="BO31" s="20"/>
      <c r="BP31" s="20"/>
      <c r="BQ31" s="21"/>
      <c r="BR31" s="21"/>
      <c r="BS31" s="21"/>
      <c r="BT31" s="21"/>
      <c r="BU31" s="21"/>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row>
    <row r="32" spans="2:137" ht="15.75" customHeight="1" x14ac:dyDescent="0.25">
      <c r="B32" s="367"/>
      <c r="C32" s="349"/>
      <c r="D32" s="384" t="s">
        <v>21</v>
      </c>
      <c r="E32" s="385"/>
      <c r="F32" s="385"/>
      <c r="G32" s="385"/>
      <c r="H32" s="385"/>
      <c r="I32" s="385"/>
      <c r="J32" s="385"/>
      <c r="K32" s="385"/>
      <c r="L32" s="385"/>
      <c r="M32" s="385"/>
      <c r="N32" s="385"/>
      <c r="O32" s="385"/>
      <c r="P32" s="385"/>
      <c r="Q32" s="386"/>
      <c r="R32" s="180"/>
      <c r="S32" s="181"/>
      <c r="T32" s="181"/>
      <c r="U32" s="181"/>
      <c r="V32" s="182"/>
      <c r="W32" s="387"/>
      <c r="X32" s="388" t="s">
        <v>22</v>
      </c>
      <c r="Y32" s="388"/>
      <c r="Z32" s="388"/>
      <c r="AA32" s="388"/>
      <c r="AB32" s="388"/>
      <c r="AC32" s="388"/>
      <c r="AD32" s="388"/>
      <c r="AE32" s="388"/>
      <c r="AF32" s="388"/>
      <c r="AG32" s="388"/>
      <c r="AH32" s="389"/>
      <c r="AI32" s="389"/>
      <c r="AJ32" s="383"/>
      <c r="AK32" s="383"/>
      <c r="AL32" s="383"/>
      <c r="AM32" s="383"/>
      <c r="AN32" s="383"/>
      <c r="AO32" s="390"/>
      <c r="AP32" s="22"/>
      <c r="AQ32" s="22"/>
      <c r="AR32" s="22"/>
      <c r="AS32" s="22"/>
      <c r="AT32" s="22"/>
      <c r="AU32" s="22"/>
      <c r="AV32" s="22"/>
      <c r="AW32" s="22"/>
      <c r="AX32" s="22"/>
      <c r="AY32" s="16"/>
      <c r="AZ32" s="16"/>
      <c r="BA32" s="16"/>
      <c r="BB32" s="16"/>
      <c r="BC32" s="16"/>
      <c r="BD32" s="16"/>
      <c r="BE32" s="16"/>
      <c r="BF32" s="16"/>
      <c r="BG32" s="17"/>
      <c r="BH32" s="16"/>
      <c r="BI32" s="16"/>
      <c r="BJ32" s="16"/>
      <c r="BK32" s="16"/>
      <c r="BL32" s="16"/>
      <c r="BM32" s="16"/>
      <c r="BN32" s="16"/>
      <c r="BO32" s="16"/>
      <c r="BP32" s="16"/>
      <c r="BQ32" s="16"/>
      <c r="BR32" s="16"/>
      <c r="BS32" s="16"/>
      <c r="BT32" s="16"/>
      <c r="BU32" s="16"/>
      <c r="BV32" s="16"/>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row>
    <row r="33" spans="2:137" ht="15.75" x14ac:dyDescent="0.25">
      <c r="B33" s="391"/>
      <c r="C33" s="349"/>
      <c r="D33" s="384" t="s">
        <v>23</v>
      </c>
      <c r="E33" s="385"/>
      <c r="F33" s="385"/>
      <c r="G33" s="385"/>
      <c r="H33" s="385"/>
      <c r="I33" s="385"/>
      <c r="J33" s="385"/>
      <c r="K33" s="385"/>
      <c r="L33" s="385"/>
      <c r="M33" s="385"/>
      <c r="N33" s="385"/>
      <c r="O33" s="385"/>
      <c r="P33" s="385"/>
      <c r="Q33" s="386"/>
      <c r="R33" s="183"/>
      <c r="S33" s="184"/>
      <c r="T33" s="184"/>
      <c r="U33" s="184"/>
      <c r="V33" s="185"/>
      <c r="W33" s="392"/>
      <c r="X33" s="393" t="s">
        <v>170</v>
      </c>
      <c r="Y33" s="393"/>
      <c r="Z33" s="393"/>
      <c r="AA33" s="393"/>
      <c r="AB33" s="388"/>
      <c r="AC33" s="388"/>
      <c r="AD33" s="388"/>
      <c r="AE33" s="388"/>
      <c r="AF33" s="388"/>
      <c r="AG33" s="388"/>
      <c r="AH33" s="389"/>
      <c r="AI33" s="389"/>
      <c r="AJ33" s="383"/>
      <c r="AK33" s="383"/>
      <c r="AL33" s="383"/>
      <c r="AM33" s="383"/>
      <c r="AN33" s="383"/>
      <c r="AO33" s="390"/>
      <c r="AP33" s="5"/>
      <c r="AQ33" s="5"/>
      <c r="AR33" s="5"/>
      <c r="AS33" s="5"/>
      <c r="AT33" s="5"/>
      <c r="AU33" s="5"/>
      <c r="AV33" s="5"/>
      <c r="AW33" s="3"/>
      <c r="AX33" s="5"/>
      <c r="AY33" s="5"/>
      <c r="AZ33" s="5"/>
      <c r="BA33" s="5"/>
      <c r="BB33" s="5"/>
      <c r="BC33" s="5"/>
      <c r="BD33" s="5"/>
      <c r="BE33" s="5"/>
      <c r="BF33" s="3"/>
      <c r="BG33" s="19"/>
      <c r="BH33" s="19"/>
      <c r="BI33" s="19"/>
      <c r="BJ33" s="19"/>
      <c r="BK33" s="19"/>
      <c r="BL33" s="20"/>
      <c r="BM33" s="20"/>
      <c r="BN33" s="20"/>
      <c r="BO33" s="20"/>
      <c r="BP33" s="20"/>
      <c r="BQ33" s="21"/>
      <c r="BR33" s="21"/>
      <c r="BS33" s="21"/>
      <c r="BT33" s="21"/>
      <c r="BU33" s="21"/>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row>
    <row r="34" spans="2:137" ht="9" customHeight="1" x14ac:dyDescent="0.25">
      <c r="B34" s="391"/>
      <c r="C34" s="394"/>
      <c r="D34" s="394"/>
      <c r="E34" s="394"/>
      <c r="F34" s="394"/>
      <c r="G34" s="394"/>
      <c r="H34" s="394"/>
      <c r="I34" s="394"/>
      <c r="J34" s="394"/>
      <c r="K34" s="394"/>
      <c r="L34" s="394"/>
      <c r="M34" s="394"/>
      <c r="N34" s="394"/>
      <c r="O34" s="394"/>
      <c r="P34" s="394"/>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66"/>
      <c r="AP34" s="5"/>
      <c r="AQ34" s="5"/>
      <c r="AR34" s="5"/>
      <c r="AS34" s="5"/>
      <c r="AT34" s="5"/>
      <c r="AU34" s="5"/>
      <c r="AV34" s="5"/>
      <c r="AW34" s="3"/>
      <c r="AX34" s="5"/>
      <c r="AY34" s="5"/>
      <c r="AZ34" s="5"/>
      <c r="BA34" s="5"/>
      <c r="BB34" s="5"/>
      <c r="BC34" s="5"/>
      <c r="BD34" s="5"/>
      <c r="BE34" s="5"/>
      <c r="BF34" s="3"/>
      <c r="BG34" s="19"/>
      <c r="BH34" s="19"/>
      <c r="BI34" s="19"/>
      <c r="BJ34" s="19"/>
      <c r="BK34" s="19"/>
      <c r="BL34" s="20"/>
      <c r="BM34" s="20"/>
      <c r="BN34" s="20"/>
      <c r="BO34" s="20"/>
      <c r="BP34" s="20"/>
      <c r="BQ34" s="21"/>
      <c r="BR34" s="21"/>
      <c r="BS34" s="21"/>
      <c r="BT34" s="21"/>
      <c r="BU34" s="21"/>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row>
    <row r="35" spans="2:137" ht="15.75" x14ac:dyDescent="0.25">
      <c r="B35" s="391"/>
      <c r="C35" s="394"/>
      <c r="D35" s="384" t="s">
        <v>177</v>
      </c>
      <c r="E35" s="385"/>
      <c r="F35" s="385"/>
      <c r="G35" s="385"/>
      <c r="H35" s="385"/>
      <c r="I35" s="385"/>
      <c r="J35" s="385"/>
      <c r="K35" s="385"/>
      <c r="L35" s="385"/>
      <c r="M35" s="385"/>
      <c r="N35" s="385"/>
      <c r="O35" s="385"/>
      <c r="P35" s="385"/>
      <c r="Q35" s="386"/>
      <c r="R35" s="180"/>
      <c r="S35" s="181"/>
      <c r="T35" s="181"/>
      <c r="U35" s="181"/>
      <c r="V35" s="182"/>
      <c r="W35" s="326"/>
      <c r="X35" s="326"/>
      <c r="Y35" s="326"/>
      <c r="Z35" s="326"/>
      <c r="AA35" s="326"/>
      <c r="AB35" s="326"/>
      <c r="AC35" s="326"/>
      <c r="AD35" s="326"/>
      <c r="AE35" s="326"/>
      <c r="AF35" s="326"/>
      <c r="AG35" s="326"/>
      <c r="AH35" s="326"/>
      <c r="AI35" s="326"/>
      <c r="AJ35" s="326"/>
      <c r="AK35" s="326"/>
      <c r="AL35" s="326"/>
      <c r="AM35" s="326"/>
      <c r="AN35" s="326"/>
      <c r="AO35" s="366"/>
      <c r="AP35" s="5"/>
      <c r="AQ35" s="5"/>
      <c r="AR35" s="5"/>
      <c r="AS35" s="5"/>
      <c r="AT35" s="5"/>
      <c r="AU35" s="5"/>
      <c r="AV35" s="5"/>
      <c r="AW35" s="3"/>
      <c r="AX35" s="5"/>
      <c r="AY35" s="5"/>
      <c r="AZ35" s="5"/>
      <c r="BA35" s="5"/>
      <c r="BB35" s="5"/>
      <c r="BC35" s="5"/>
      <c r="BD35" s="5"/>
      <c r="BE35" s="5"/>
      <c r="BF35" s="3"/>
      <c r="BG35" s="19"/>
      <c r="BH35" s="19"/>
      <c r="BI35" s="19"/>
      <c r="BJ35" s="19"/>
      <c r="BK35" s="19"/>
      <c r="BL35" s="20"/>
      <c r="BM35" s="20"/>
      <c r="BN35" s="20"/>
      <c r="BO35" s="20"/>
      <c r="BP35" s="20"/>
      <c r="BQ35" s="21"/>
      <c r="BR35" s="21"/>
      <c r="BS35" s="21"/>
      <c r="BT35" s="21"/>
      <c r="BU35" s="21"/>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row>
    <row r="36" spans="2:137" ht="9" customHeight="1" x14ac:dyDescent="0.25">
      <c r="B36" s="391"/>
      <c r="C36" s="394"/>
      <c r="D36" s="394"/>
      <c r="E36" s="394"/>
      <c r="F36" s="394"/>
      <c r="G36" s="394"/>
      <c r="H36" s="394"/>
      <c r="I36" s="394"/>
      <c r="J36" s="394"/>
      <c r="K36" s="394"/>
      <c r="L36" s="394"/>
      <c r="M36" s="394"/>
      <c r="N36" s="394"/>
      <c r="O36" s="394"/>
      <c r="P36" s="394"/>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66"/>
      <c r="AP36" s="5"/>
      <c r="AQ36" s="5"/>
      <c r="AR36" s="5"/>
      <c r="AS36" s="5"/>
      <c r="AT36" s="5"/>
      <c r="AU36" s="5"/>
      <c r="AV36" s="5"/>
      <c r="AW36" s="3"/>
      <c r="AX36" s="5"/>
      <c r="AY36" s="5"/>
      <c r="AZ36" s="5"/>
      <c r="BA36" s="5"/>
      <c r="BB36" s="5"/>
      <c r="BC36" s="5"/>
      <c r="BD36" s="5"/>
      <c r="BE36" s="5"/>
      <c r="BF36" s="3"/>
      <c r="BG36" s="19"/>
      <c r="BH36" s="19"/>
      <c r="BI36" s="19"/>
      <c r="BJ36" s="19"/>
      <c r="BK36" s="19"/>
      <c r="BL36" s="20"/>
      <c r="BM36" s="20"/>
      <c r="BN36" s="20"/>
      <c r="BO36" s="20"/>
      <c r="BP36" s="20"/>
      <c r="BQ36" s="21"/>
      <c r="BR36" s="21"/>
      <c r="BS36" s="21"/>
      <c r="BT36" s="21"/>
      <c r="BU36" s="21"/>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row>
    <row r="37" spans="2:137" ht="15.75" x14ac:dyDescent="0.25">
      <c r="B37" s="367"/>
      <c r="C37" s="395"/>
      <c r="D37" s="396" t="s">
        <v>228</v>
      </c>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26"/>
      <c r="AO37" s="366"/>
      <c r="AP37" s="16"/>
      <c r="AQ37" s="16"/>
      <c r="AR37" s="16"/>
      <c r="AS37" s="16"/>
      <c r="AT37" s="16"/>
      <c r="AU37" s="16"/>
      <c r="AV37" s="16"/>
      <c r="AW37" s="16"/>
      <c r="AX37" s="17"/>
      <c r="AY37" s="16"/>
      <c r="AZ37" s="16"/>
      <c r="BA37" s="16"/>
      <c r="BB37" s="16"/>
      <c r="BC37" s="16"/>
      <c r="BD37" s="16"/>
      <c r="BE37" s="16"/>
      <c r="BF37" s="16"/>
      <c r="BG37" s="17"/>
      <c r="BH37" s="16"/>
      <c r="BI37" s="16"/>
      <c r="BJ37" s="16"/>
      <c r="BK37" s="16"/>
      <c r="BL37" s="16"/>
      <c r="BM37" s="16"/>
      <c r="BN37" s="16"/>
      <c r="BO37" s="16"/>
      <c r="BP37" s="16"/>
      <c r="BQ37" s="16"/>
      <c r="BR37" s="16"/>
      <c r="BS37" s="16"/>
      <c r="BT37" s="16"/>
      <c r="BU37" s="16"/>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row>
    <row r="38" spans="2:137" ht="15" x14ac:dyDescent="0.25">
      <c r="B38" s="367"/>
      <c r="C38" s="326"/>
      <c r="D38" s="397" t="s">
        <v>24</v>
      </c>
      <c r="E38" s="339"/>
      <c r="F38" s="339"/>
      <c r="G38" s="339"/>
      <c r="H38" s="398"/>
      <c r="I38" s="399" t="s">
        <v>25</v>
      </c>
      <c r="J38" s="397" t="s">
        <v>24</v>
      </c>
      <c r="K38" s="339"/>
      <c r="L38" s="339"/>
      <c r="M38" s="339"/>
      <c r="N38" s="398"/>
      <c r="O38" s="399" t="s">
        <v>25</v>
      </c>
      <c r="P38" s="397" t="s">
        <v>24</v>
      </c>
      <c r="Q38" s="339"/>
      <c r="R38" s="339"/>
      <c r="S38" s="339"/>
      <c r="T38" s="398"/>
      <c r="U38" s="399" t="s">
        <v>25</v>
      </c>
      <c r="V38" s="397" t="s">
        <v>24</v>
      </c>
      <c r="W38" s="339"/>
      <c r="X38" s="339"/>
      <c r="Y38" s="339"/>
      <c r="Z38" s="398"/>
      <c r="AA38" s="399" t="s">
        <v>25</v>
      </c>
      <c r="AB38" s="397" t="s">
        <v>24</v>
      </c>
      <c r="AC38" s="339"/>
      <c r="AD38" s="339"/>
      <c r="AE38" s="339"/>
      <c r="AF38" s="398"/>
      <c r="AG38" s="399" t="s">
        <v>25</v>
      </c>
      <c r="AH38" s="397" t="s">
        <v>24</v>
      </c>
      <c r="AI38" s="339"/>
      <c r="AJ38" s="339"/>
      <c r="AK38" s="339"/>
      <c r="AL38" s="398"/>
      <c r="AM38" s="399" t="s">
        <v>25</v>
      </c>
      <c r="AN38" s="326"/>
      <c r="AO38" s="366"/>
      <c r="AP38" s="16"/>
      <c r="AQ38" s="16"/>
      <c r="AR38" s="16"/>
      <c r="AS38" s="16"/>
      <c r="AT38" s="16"/>
      <c r="AU38" s="16"/>
      <c r="AV38" s="16"/>
      <c r="AW38" s="16"/>
      <c r="AX38" s="17"/>
      <c r="AY38" s="16"/>
      <c r="AZ38" s="16"/>
      <c r="BA38" s="16"/>
      <c r="BB38" s="16"/>
      <c r="BC38" s="16"/>
      <c r="BD38" s="16"/>
      <c r="BE38" s="16"/>
      <c r="BF38" s="16"/>
      <c r="BG38" s="17"/>
      <c r="BH38" s="16"/>
      <c r="BI38" s="16"/>
      <c r="BJ38" s="16"/>
      <c r="BK38" s="16"/>
      <c r="BL38" s="16"/>
      <c r="BM38" s="16"/>
      <c r="BN38" s="16"/>
      <c r="BO38" s="16"/>
      <c r="BP38" s="16"/>
      <c r="BQ38" s="16"/>
      <c r="BR38" s="16"/>
      <c r="BS38" s="16"/>
      <c r="BT38" s="16"/>
      <c r="BU38" s="16"/>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row>
    <row r="39" spans="2:137" ht="15.75" x14ac:dyDescent="0.25">
      <c r="B39" s="367"/>
      <c r="C39" s="326"/>
      <c r="D39" s="186"/>
      <c r="E39" s="187"/>
      <c r="F39" s="187"/>
      <c r="G39" s="187"/>
      <c r="H39" s="188"/>
      <c r="I39" s="23"/>
      <c r="J39" s="186"/>
      <c r="K39" s="187"/>
      <c r="L39" s="187"/>
      <c r="M39" s="187"/>
      <c r="N39" s="188"/>
      <c r="O39" s="23"/>
      <c r="P39" s="186"/>
      <c r="Q39" s="187"/>
      <c r="R39" s="187"/>
      <c r="S39" s="187"/>
      <c r="T39" s="188"/>
      <c r="U39" s="23"/>
      <c r="V39" s="186"/>
      <c r="W39" s="187"/>
      <c r="X39" s="187"/>
      <c r="Y39" s="187"/>
      <c r="Z39" s="188"/>
      <c r="AA39" s="23"/>
      <c r="AB39" s="186"/>
      <c r="AC39" s="187"/>
      <c r="AD39" s="187"/>
      <c r="AE39" s="187"/>
      <c r="AF39" s="188"/>
      <c r="AG39" s="23"/>
      <c r="AH39" s="186"/>
      <c r="AI39" s="187"/>
      <c r="AJ39" s="187"/>
      <c r="AK39" s="187"/>
      <c r="AL39" s="188"/>
      <c r="AM39" s="23"/>
      <c r="AN39" s="326"/>
      <c r="AO39" s="366"/>
      <c r="AP39" s="5"/>
      <c r="AQ39" s="5"/>
      <c r="AR39" s="5"/>
      <c r="AS39" s="5"/>
      <c r="AT39" s="5"/>
      <c r="AU39" s="5"/>
      <c r="AV39" s="5"/>
      <c r="AW39" s="3"/>
      <c r="AX39" s="5"/>
      <c r="AY39" s="5"/>
      <c r="AZ39" s="5"/>
      <c r="BA39" s="5"/>
      <c r="BB39" s="5"/>
      <c r="BC39" s="5"/>
      <c r="BD39" s="5"/>
      <c r="BE39" s="5"/>
      <c r="BF39" s="3"/>
      <c r="BG39" s="19"/>
      <c r="BH39" s="19"/>
      <c r="BI39" s="19"/>
      <c r="BJ39" s="19"/>
      <c r="BK39" s="19"/>
      <c r="BL39" s="20"/>
      <c r="BM39" s="20"/>
      <c r="BN39" s="20"/>
      <c r="BO39" s="20"/>
      <c r="BP39" s="20"/>
      <c r="BQ39" s="21"/>
      <c r="BR39" s="21"/>
      <c r="BS39" s="21"/>
      <c r="BT39" s="21"/>
      <c r="BU39" s="21"/>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row>
    <row r="40" spans="2:137" ht="15.75" x14ac:dyDescent="0.25">
      <c r="B40" s="391"/>
      <c r="C40" s="326"/>
      <c r="D40" s="186"/>
      <c r="E40" s="187"/>
      <c r="F40" s="187"/>
      <c r="G40" s="187"/>
      <c r="H40" s="188"/>
      <c r="I40" s="23"/>
      <c r="J40" s="186"/>
      <c r="K40" s="187"/>
      <c r="L40" s="187"/>
      <c r="M40" s="187"/>
      <c r="N40" s="188"/>
      <c r="O40" s="23"/>
      <c r="P40" s="186"/>
      <c r="Q40" s="187"/>
      <c r="R40" s="187"/>
      <c r="S40" s="187"/>
      <c r="T40" s="188"/>
      <c r="U40" s="23"/>
      <c r="V40" s="186"/>
      <c r="W40" s="187"/>
      <c r="X40" s="187"/>
      <c r="Y40" s="187"/>
      <c r="Z40" s="188"/>
      <c r="AA40" s="23"/>
      <c r="AB40" s="186"/>
      <c r="AC40" s="187"/>
      <c r="AD40" s="187"/>
      <c r="AE40" s="187"/>
      <c r="AF40" s="188"/>
      <c r="AG40" s="23"/>
      <c r="AH40" s="186"/>
      <c r="AI40" s="187"/>
      <c r="AJ40" s="187"/>
      <c r="AK40" s="187"/>
      <c r="AL40" s="188"/>
      <c r="AM40" s="23"/>
      <c r="AN40" s="326"/>
      <c r="AO40" s="366"/>
      <c r="AP40" s="16"/>
      <c r="AQ40" s="16"/>
      <c r="AR40" s="16"/>
      <c r="AS40" s="16"/>
      <c r="AT40" s="16"/>
      <c r="AU40" s="16"/>
      <c r="AV40" s="16"/>
      <c r="AW40" s="16"/>
      <c r="AX40" s="17"/>
      <c r="AY40" s="16"/>
      <c r="AZ40" s="16"/>
      <c r="BA40" s="16"/>
      <c r="BB40" s="16"/>
      <c r="BC40" s="16"/>
      <c r="BD40" s="16"/>
      <c r="BE40" s="16"/>
      <c r="BF40" s="16"/>
      <c r="BG40" s="17"/>
      <c r="BH40" s="16"/>
      <c r="BI40" s="16"/>
      <c r="BJ40" s="16"/>
      <c r="BK40" s="16"/>
      <c r="BL40" s="16"/>
      <c r="BM40" s="16"/>
      <c r="BN40" s="16"/>
      <c r="BO40" s="16"/>
      <c r="BP40" s="16"/>
      <c r="BQ40" s="16"/>
      <c r="BR40" s="16"/>
      <c r="BS40" s="16"/>
      <c r="BT40" s="16"/>
      <c r="BU40" s="16"/>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row>
    <row r="41" spans="2:137" ht="15.75" x14ac:dyDescent="0.25">
      <c r="B41" s="391"/>
      <c r="C41" s="326"/>
      <c r="D41" s="186"/>
      <c r="E41" s="187"/>
      <c r="F41" s="187"/>
      <c r="G41" s="187"/>
      <c r="H41" s="188"/>
      <c r="I41" s="23"/>
      <c r="J41" s="186"/>
      <c r="K41" s="187"/>
      <c r="L41" s="187"/>
      <c r="M41" s="187"/>
      <c r="N41" s="188"/>
      <c r="O41" s="23"/>
      <c r="P41" s="186"/>
      <c r="Q41" s="187"/>
      <c r="R41" s="187"/>
      <c r="S41" s="187"/>
      <c r="T41" s="188"/>
      <c r="U41" s="23"/>
      <c r="V41" s="186"/>
      <c r="W41" s="187"/>
      <c r="X41" s="187"/>
      <c r="Y41" s="187"/>
      <c r="Z41" s="188"/>
      <c r="AA41" s="23"/>
      <c r="AB41" s="186"/>
      <c r="AC41" s="187"/>
      <c r="AD41" s="187"/>
      <c r="AE41" s="187"/>
      <c r="AF41" s="188"/>
      <c r="AG41" s="23"/>
      <c r="AH41" s="186"/>
      <c r="AI41" s="187"/>
      <c r="AJ41" s="187"/>
      <c r="AK41" s="187"/>
      <c r="AL41" s="188"/>
      <c r="AM41" s="23"/>
      <c r="AN41" s="326"/>
      <c r="AO41" s="366"/>
      <c r="AP41" s="5"/>
      <c r="AQ41" s="5"/>
      <c r="AR41" s="5"/>
      <c r="AS41" s="5"/>
      <c r="AT41" s="5"/>
      <c r="AU41" s="5"/>
      <c r="AV41" s="5"/>
      <c r="AW41" s="3"/>
      <c r="AX41" s="5"/>
      <c r="AY41" s="5"/>
      <c r="AZ41" s="5"/>
      <c r="BA41" s="5"/>
      <c r="BB41" s="5"/>
      <c r="BC41" s="5"/>
      <c r="BD41" s="5"/>
      <c r="BE41" s="5"/>
      <c r="BF41" s="3"/>
      <c r="BG41" s="19"/>
      <c r="BH41" s="19"/>
      <c r="BI41" s="19"/>
      <c r="BJ41" s="19"/>
      <c r="BK41" s="19"/>
      <c r="BL41" s="20"/>
      <c r="BM41" s="20"/>
      <c r="BN41" s="20"/>
      <c r="BO41" s="20"/>
      <c r="BP41" s="20"/>
      <c r="BQ41" s="21"/>
      <c r="BR41" s="21"/>
      <c r="BS41" s="21"/>
      <c r="BT41" s="21"/>
      <c r="BU41" s="21"/>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row>
    <row r="42" spans="2:137" ht="15.75" x14ac:dyDescent="0.25">
      <c r="B42" s="391"/>
      <c r="C42" s="326"/>
      <c r="D42" s="186"/>
      <c r="E42" s="187"/>
      <c r="F42" s="187"/>
      <c r="G42" s="187"/>
      <c r="H42" s="188"/>
      <c r="I42" s="23"/>
      <c r="J42" s="186"/>
      <c r="K42" s="187"/>
      <c r="L42" s="187"/>
      <c r="M42" s="187"/>
      <c r="N42" s="188"/>
      <c r="O42" s="23"/>
      <c r="P42" s="186"/>
      <c r="Q42" s="187"/>
      <c r="R42" s="187"/>
      <c r="S42" s="187"/>
      <c r="T42" s="188"/>
      <c r="U42" s="23"/>
      <c r="V42" s="186"/>
      <c r="W42" s="187"/>
      <c r="X42" s="187"/>
      <c r="Y42" s="187"/>
      <c r="Z42" s="188"/>
      <c r="AA42" s="23"/>
      <c r="AB42" s="186"/>
      <c r="AC42" s="187"/>
      <c r="AD42" s="187"/>
      <c r="AE42" s="187"/>
      <c r="AF42" s="188"/>
      <c r="AG42" s="23"/>
      <c r="AH42" s="186"/>
      <c r="AI42" s="187"/>
      <c r="AJ42" s="187"/>
      <c r="AK42" s="187"/>
      <c r="AL42" s="188"/>
      <c r="AM42" s="23"/>
      <c r="AN42" s="326"/>
      <c r="AO42" s="366"/>
      <c r="AP42" s="16"/>
      <c r="AQ42" s="16"/>
      <c r="AR42" s="16"/>
      <c r="AS42" s="16"/>
      <c r="AT42" s="16"/>
      <c r="AU42" s="16"/>
      <c r="AV42" s="16"/>
      <c r="AW42" s="16"/>
      <c r="AX42" s="17"/>
      <c r="AY42" s="16"/>
      <c r="AZ42" s="16"/>
      <c r="BA42" s="16"/>
      <c r="BB42" s="16"/>
      <c r="BC42" s="16"/>
      <c r="BD42" s="16"/>
      <c r="BE42" s="16"/>
      <c r="BF42" s="16"/>
      <c r="BG42" s="17"/>
      <c r="BH42" s="16"/>
      <c r="BI42" s="16"/>
      <c r="BJ42" s="16"/>
      <c r="BK42" s="16"/>
      <c r="BL42" s="16"/>
      <c r="BM42" s="16"/>
      <c r="BN42" s="16"/>
      <c r="BO42" s="16"/>
      <c r="BP42" s="16"/>
      <c r="BQ42" s="16"/>
      <c r="BR42" s="16"/>
      <c r="BS42" s="16"/>
      <c r="BT42" s="16"/>
      <c r="BU42" s="16"/>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row>
    <row r="43" spans="2:137" ht="15.75" x14ac:dyDescent="0.25">
      <c r="B43" s="391"/>
      <c r="C43" s="326"/>
      <c r="D43" s="186"/>
      <c r="E43" s="187"/>
      <c r="F43" s="187"/>
      <c r="G43" s="187"/>
      <c r="H43" s="188"/>
      <c r="I43" s="23"/>
      <c r="J43" s="186"/>
      <c r="K43" s="187"/>
      <c r="L43" s="187"/>
      <c r="M43" s="187"/>
      <c r="N43" s="188"/>
      <c r="O43" s="23"/>
      <c r="P43" s="186"/>
      <c r="Q43" s="187"/>
      <c r="R43" s="187"/>
      <c r="S43" s="187"/>
      <c r="T43" s="188"/>
      <c r="U43" s="23"/>
      <c r="V43" s="186"/>
      <c r="W43" s="187"/>
      <c r="X43" s="187"/>
      <c r="Y43" s="187"/>
      <c r="Z43" s="188"/>
      <c r="AA43" s="23"/>
      <c r="AB43" s="186"/>
      <c r="AC43" s="187"/>
      <c r="AD43" s="187"/>
      <c r="AE43" s="187"/>
      <c r="AF43" s="188"/>
      <c r="AG43" s="23"/>
      <c r="AH43" s="186"/>
      <c r="AI43" s="187"/>
      <c r="AJ43" s="187"/>
      <c r="AK43" s="187"/>
      <c r="AL43" s="188"/>
      <c r="AM43" s="23"/>
      <c r="AN43" s="326"/>
      <c r="AO43" s="366"/>
      <c r="AP43" s="5"/>
      <c r="AQ43" s="5"/>
      <c r="AR43" s="5"/>
      <c r="AS43" s="5"/>
      <c r="AT43" s="5"/>
      <c r="AU43" s="5"/>
      <c r="AV43" s="5"/>
      <c r="AW43" s="3"/>
      <c r="AX43" s="5"/>
      <c r="AY43" s="5"/>
      <c r="AZ43" s="5"/>
      <c r="BA43" s="5"/>
      <c r="BB43" s="5"/>
      <c r="BC43" s="5"/>
      <c r="BD43" s="5"/>
      <c r="BE43" s="5"/>
      <c r="BF43" s="3"/>
      <c r="BG43" s="19"/>
      <c r="BH43" s="19"/>
      <c r="BI43" s="19"/>
      <c r="BJ43" s="19"/>
      <c r="BK43" s="19"/>
      <c r="BL43" s="20"/>
      <c r="BM43" s="20"/>
      <c r="BN43" s="20"/>
      <c r="BO43" s="20"/>
      <c r="BP43" s="20"/>
      <c r="BQ43" s="21"/>
      <c r="BR43" s="21"/>
      <c r="BS43" s="21"/>
      <c r="BT43" s="21"/>
      <c r="BU43" s="21"/>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row>
    <row r="44" spans="2:137" ht="15.75" x14ac:dyDescent="0.25">
      <c r="B44" s="391"/>
      <c r="C44" s="326"/>
      <c r="D44" s="186"/>
      <c r="E44" s="187"/>
      <c r="F44" s="187"/>
      <c r="G44" s="187"/>
      <c r="H44" s="188"/>
      <c r="I44" s="23"/>
      <c r="J44" s="186"/>
      <c r="K44" s="187"/>
      <c r="L44" s="187"/>
      <c r="M44" s="187"/>
      <c r="N44" s="188"/>
      <c r="O44" s="23"/>
      <c r="P44" s="186"/>
      <c r="Q44" s="187"/>
      <c r="R44" s="187"/>
      <c r="S44" s="187"/>
      <c r="T44" s="188"/>
      <c r="U44" s="23"/>
      <c r="V44" s="186"/>
      <c r="W44" s="187"/>
      <c r="X44" s="187"/>
      <c r="Y44" s="187"/>
      <c r="Z44" s="188"/>
      <c r="AA44" s="23"/>
      <c r="AB44" s="186"/>
      <c r="AC44" s="187"/>
      <c r="AD44" s="187"/>
      <c r="AE44" s="187"/>
      <c r="AF44" s="188"/>
      <c r="AG44" s="23"/>
      <c r="AH44" s="186"/>
      <c r="AI44" s="187"/>
      <c r="AJ44" s="187"/>
      <c r="AK44" s="187"/>
      <c r="AL44" s="188"/>
      <c r="AM44" s="23"/>
      <c r="AN44" s="326"/>
      <c r="AO44" s="366"/>
      <c r="AP44" s="16"/>
      <c r="AQ44" s="16"/>
      <c r="AR44" s="16"/>
      <c r="AS44" s="16"/>
      <c r="AT44" s="16"/>
      <c r="AU44" s="16"/>
      <c r="AV44" s="16"/>
      <c r="AW44" s="16"/>
      <c r="AX44" s="17"/>
      <c r="AY44" s="16"/>
      <c r="AZ44" s="16"/>
      <c r="BA44" s="16"/>
      <c r="BB44" s="16"/>
      <c r="BC44" s="16"/>
      <c r="BD44" s="16"/>
      <c r="BE44" s="16"/>
      <c r="BF44" s="16"/>
      <c r="BG44" s="17"/>
      <c r="BH44" s="16"/>
      <c r="BI44" s="16"/>
      <c r="BJ44" s="16"/>
      <c r="BK44" s="16"/>
      <c r="BL44" s="16"/>
      <c r="BM44" s="16"/>
      <c r="BN44" s="16"/>
      <c r="BO44" s="16"/>
      <c r="BP44" s="16"/>
      <c r="BQ44" s="16"/>
      <c r="BR44" s="16"/>
      <c r="BS44" s="16"/>
      <c r="BT44" s="16"/>
      <c r="BU44" s="16"/>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row>
    <row r="45" spans="2:137" ht="16.5" customHeight="1" x14ac:dyDescent="0.25">
      <c r="B45" s="391"/>
      <c r="C45" s="326"/>
      <c r="D45" s="186"/>
      <c r="E45" s="187"/>
      <c r="F45" s="187"/>
      <c r="G45" s="187"/>
      <c r="H45" s="188"/>
      <c r="I45" s="23"/>
      <c r="J45" s="186"/>
      <c r="K45" s="187"/>
      <c r="L45" s="187"/>
      <c r="M45" s="187"/>
      <c r="N45" s="188"/>
      <c r="O45" s="23"/>
      <c r="P45" s="186"/>
      <c r="Q45" s="187"/>
      <c r="R45" s="187"/>
      <c r="S45" s="187"/>
      <c r="T45" s="188"/>
      <c r="U45" s="23"/>
      <c r="V45" s="186"/>
      <c r="W45" s="187"/>
      <c r="X45" s="187"/>
      <c r="Y45" s="187"/>
      <c r="Z45" s="188"/>
      <c r="AA45" s="23"/>
      <c r="AB45" s="186"/>
      <c r="AC45" s="187"/>
      <c r="AD45" s="187"/>
      <c r="AE45" s="187"/>
      <c r="AF45" s="188"/>
      <c r="AG45" s="23"/>
      <c r="AH45" s="186"/>
      <c r="AI45" s="187"/>
      <c r="AJ45" s="187"/>
      <c r="AK45" s="187"/>
      <c r="AL45" s="188"/>
      <c r="AM45" s="23"/>
      <c r="AN45" s="326"/>
      <c r="AO45" s="366"/>
      <c r="AP45" s="5"/>
      <c r="AQ45" s="5"/>
      <c r="AR45" s="5"/>
      <c r="AS45" s="5"/>
      <c r="AT45" s="5"/>
      <c r="AU45" s="5"/>
      <c r="AV45" s="5"/>
      <c r="AW45" s="3"/>
      <c r="AX45" s="5"/>
      <c r="AY45" s="5"/>
      <c r="AZ45" s="5"/>
      <c r="BA45" s="5"/>
      <c r="BB45" s="5"/>
      <c r="BC45" s="5"/>
      <c r="BD45" s="5"/>
      <c r="BE45" s="5"/>
      <c r="BF45" s="3"/>
      <c r="BG45" s="19"/>
      <c r="BH45" s="19"/>
      <c r="BI45" s="19"/>
      <c r="BJ45" s="19"/>
      <c r="BK45" s="19"/>
      <c r="BL45" s="20"/>
      <c r="BM45" s="20"/>
      <c r="BN45" s="20"/>
      <c r="BO45" s="20"/>
      <c r="BP45" s="20"/>
      <c r="BQ45" s="21"/>
      <c r="BR45" s="21"/>
      <c r="BS45" s="21"/>
      <c r="BT45" s="21"/>
      <c r="BU45" s="21"/>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row>
    <row r="46" spans="2:137" ht="16.5" customHeight="1" x14ac:dyDescent="0.25">
      <c r="B46" s="391"/>
      <c r="C46" s="326"/>
      <c r="D46" s="186"/>
      <c r="E46" s="187"/>
      <c r="F46" s="187"/>
      <c r="G46" s="187"/>
      <c r="H46" s="188"/>
      <c r="I46" s="23"/>
      <c r="J46" s="186"/>
      <c r="K46" s="187"/>
      <c r="L46" s="187"/>
      <c r="M46" s="187"/>
      <c r="N46" s="188"/>
      <c r="O46" s="23"/>
      <c r="P46" s="186"/>
      <c r="Q46" s="187"/>
      <c r="R46" s="187"/>
      <c r="S46" s="187"/>
      <c r="T46" s="188"/>
      <c r="U46" s="23"/>
      <c r="V46" s="186"/>
      <c r="W46" s="187"/>
      <c r="X46" s="187"/>
      <c r="Y46" s="187"/>
      <c r="Z46" s="188"/>
      <c r="AA46" s="23"/>
      <c r="AB46" s="186"/>
      <c r="AC46" s="187"/>
      <c r="AD46" s="187"/>
      <c r="AE46" s="187"/>
      <c r="AF46" s="188"/>
      <c r="AG46" s="23"/>
      <c r="AH46" s="186"/>
      <c r="AI46" s="187"/>
      <c r="AJ46" s="187"/>
      <c r="AK46" s="187"/>
      <c r="AL46" s="188"/>
      <c r="AM46" s="23"/>
      <c r="AN46" s="326"/>
      <c r="AO46" s="366"/>
      <c r="AP46" s="16"/>
      <c r="AQ46" s="16"/>
      <c r="AR46" s="16"/>
      <c r="AS46" s="16"/>
      <c r="AT46" s="16"/>
      <c r="AU46" s="16"/>
      <c r="AV46" s="16"/>
      <c r="AW46" s="16"/>
      <c r="AX46" s="17"/>
      <c r="AY46" s="16"/>
      <c r="AZ46" s="16"/>
      <c r="BA46" s="16"/>
      <c r="BB46" s="16"/>
      <c r="BC46" s="16"/>
      <c r="BD46" s="16"/>
      <c r="BE46" s="16"/>
      <c r="BF46" s="16"/>
      <c r="BG46" s="17"/>
      <c r="BH46" s="16"/>
      <c r="BI46" s="16"/>
      <c r="BJ46" s="16"/>
      <c r="BK46" s="16"/>
      <c r="BL46" s="16"/>
      <c r="BM46" s="16"/>
      <c r="BN46" s="16"/>
      <c r="BO46" s="16"/>
      <c r="BP46" s="16"/>
      <c r="BQ46" s="16"/>
      <c r="BR46" s="16"/>
      <c r="BS46" s="16"/>
      <c r="BT46" s="16"/>
      <c r="BU46" s="16"/>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row>
    <row r="47" spans="2:137" ht="16.5" customHeight="1" x14ac:dyDescent="0.25">
      <c r="B47" s="391"/>
      <c r="C47" s="326"/>
      <c r="D47" s="186"/>
      <c r="E47" s="187"/>
      <c r="F47" s="187"/>
      <c r="G47" s="187"/>
      <c r="H47" s="188"/>
      <c r="I47" s="23"/>
      <c r="J47" s="186"/>
      <c r="K47" s="187"/>
      <c r="L47" s="187"/>
      <c r="M47" s="187"/>
      <c r="N47" s="188"/>
      <c r="O47" s="23"/>
      <c r="P47" s="186"/>
      <c r="Q47" s="187"/>
      <c r="R47" s="187"/>
      <c r="S47" s="187"/>
      <c r="T47" s="188"/>
      <c r="U47" s="23"/>
      <c r="V47" s="186"/>
      <c r="W47" s="187"/>
      <c r="X47" s="187"/>
      <c r="Y47" s="187"/>
      <c r="Z47" s="188"/>
      <c r="AA47" s="23"/>
      <c r="AB47" s="186"/>
      <c r="AC47" s="187"/>
      <c r="AD47" s="187"/>
      <c r="AE47" s="187"/>
      <c r="AF47" s="188"/>
      <c r="AG47" s="23"/>
      <c r="AH47" s="186"/>
      <c r="AI47" s="187"/>
      <c r="AJ47" s="187"/>
      <c r="AK47" s="187"/>
      <c r="AL47" s="188"/>
      <c r="AM47" s="23"/>
      <c r="AN47" s="326"/>
      <c r="AO47" s="366"/>
      <c r="AP47" s="5"/>
      <c r="AQ47" s="5"/>
      <c r="AR47" s="5"/>
      <c r="AS47" s="5"/>
      <c r="AT47" s="5"/>
      <c r="AU47" s="5"/>
      <c r="AV47" s="5"/>
      <c r="AW47" s="3"/>
      <c r="AX47" s="5"/>
      <c r="AY47" s="5"/>
      <c r="AZ47" s="5"/>
      <c r="BA47" s="5"/>
      <c r="BB47" s="5"/>
      <c r="BC47" s="5"/>
      <c r="BD47" s="5"/>
      <c r="BE47" s="5"/>
      <c r="BF47" s="3"/>
      <c r="BG47" s="19"/>
      <c r="BH47" s="19"/>
      <c r="BI47" s="19"/>
      <c r="BJ47" s="19"/>
      <c r="BK47" s="19"/>
      <c r="BL47" s="20"/>
      <c r="BM47" s="20"/>
      <c r="BN47" s="20"/>
      <c r="BO47" s="20"/>
      <c r="BP47" s="20"/>
      <c r="BQ47" s="21"/>
      <c r="BR47" s="21"/>
      <c r="BS47" s="21"/>
      <c r="BT47" s="21"/>
      <c r="BU47" s="21"/>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row>
    <row r="48" spans="2:137" ht="16.5" customHeight="1" x14ac:dyDescent="0.25">
      <c r="B48" s="391"/>
      <c r="C48" s="326"/>
      <c r="D48" s="186"/>
      <c r="E48" s="187"/>
      <c r="F48" s="187"/>
      <c r="G48" s="187"/>
      <c r="H48" s="188"/>
      <c r="I48" s="23"/>
      <c r="J48" s="186"/>
      <c r="K48" s="187"/>
      <c r="L48" s="187"/>
      <c r="M48" s="187"/>
      <c r="N48" s="188"/>
      <c r="O48" s="23"/>
      <c r="P48" s="186"/>
      <c r="Q48" s="187"/>
      <c r="R48" s="187"/>
      <c r="S48" s="187"/>
      <c r="T48" s="188"/>
      <c r="U48" s="23"/>
      <c r="V48" s="186"/>
      <c r="W48" s="187"/>
      <c r="X48" s="187"/>
      <c r="Y48" s="187"/>
      <c r="Z48" s="188"/>
      <c r="AA48" s="23"/>
      <c r="AB48" s="186"/>
      <c r="AC48" s="187"/>
      <c r="AD48" s="187"/>
      <c r="AE48" s="187"/>
      <c r="AF48" s="188"/>
      <c r="AG48" s="23"/>
      <c r="AH48" s="186"/>
      <c r="AI48" s="187"/>
      <c r="AJ48" s="187"/>
      <c r="AK48" s="187"/>
      <c r="AL48" s="188"/>
      <c r="AM48" s="23"/>
      <c r="AN48" s="326"/>
      <c r="AO48" s="366"/>
      <c r="AP48" s="16"/>
      <c r="AQ48" s="16"/>
      <c r="AR48" s="16"/>
      <c r="AS48" s="16"/>
      <c r="AT48" s="16"/>
      <c r="AU48" s="16"/>
      <c r="AV48" s="16"/>
      <c r="AW48" s="16"/>
      <c r="AX48" s="17"/>
      <c r="AY48" s="16"/>
      <c r="AZ48" s="16"/>
      <c r="BA48" s="16"/>
      <c r="BB48" s="16"/>
      <c r="BC48" s="16"/>
      <c r="BD48" s="16"/>
      <c r="BE48" s="16"/>
      <c r="BF48" s="16"/>
      <c r="BG48" s="17"/>
      <c r="BH48" s="16"/>
      <c r="BI48" s="16"/>
      <c r="BJ48" s="16"/>
      <c r="BK48" s="16"/>
      <c r="BL48" s="16"/>
      <c r="BM48" s="16"/>
      <c r="BN48" s="16"/>
      <c r="BO48" s="16"/>
      <c r="BP48" s="16"/>
      <c r="BQ48" s="16"/>
      <c r="BR48" s="16"/>
      <c r="BS48" s="16"/>
      <c r="BT48" s="16"/>
      <c r="BU48" s="16"/>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row>
    <row r="49" spans="2:137" ht="8.25" customHeight="1" x14ac:dyDescent="0.25">
      <c r="B49" s="391"/>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366"/>
      <c r="AP49" s="16"/>
      <c r="AQ49" s="16"/>
      <c r="AR49" s="16"/>
      <c r="AS49" s="16"/>
      <c r="AT49" s="16"/>
      <c r="AU49" s="16"/>
      <c r="AV49" s="16"/>
      <c r="AW49" s="16"/>
      <c r="AX49" s="17"/>
      <c r="AY49" s="16"/>
      <c r="AZ49" s="16"/>
      <c r="BA49" s="16"/>
      <c r="BB49" s="16"/>
      <c r="BC49" s="16"/>
      <c r="BD49" s="16"/>
      <c r="BE49" s="16"/>
      <c r="BF49" s="16"/>
      <c r="BG49" s="17"/>
      <c r="BH49" s="16"/>
      <c r="BI49" s="16"/>
      <c r="BJ49" s="16"/>
      <c r="BK49" s="16"/>
      <c r="BL49" s="16"/>
      <c r="BM49" s="16"/>
      <c r="BN49" s="16"/>
      <c r="BO49" s="16"/>
      <c r="BP49" s="16"/>
      <c r="BQ49" s="16"/>
      <c r="BR49" s="16"/>
      <c r="BS49" s="16"/>
      <c r="BT49" s="16"/>
      <c r="BU49" s="16"/>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row>
    <row r="50" spans="2:137" ht="16.5" customHeight="1" x14ac:dyDescent="0.25">
      <c r="B50" s="391"/>
      <c r="C50" s="326"/>
      <c r="D50" s="334" t="s">
        <v>84</v>
      </c>
      <c r="E50" s="335"/>
      <c r="F50" s="335"/>
      <c r="G50" s="335"/>
      <c r="H50" s="335"/>
      <c r="I50" s="335"/>
      <c r="J50" s="335"/>
      <c r="K50" s="335"/>
      <c r="L50" s="335"/>
      <c r="M50" s="335"/>
      <c r="N50" s="335"/>
      <c r="O50" s="335"/>
      <c r="P50" s="335"/>
      <c r="Q50" s="336"/>
      <c r="R50" s="192">
        <f>SUM(I39:I48,O39:O48,U39:U48,AA39:AA48,AG39:AG48,AM39:AM48)</f>
        <v>0</v>
      </c>
      <c r="S50" s="193"/>
      <c r="T50" s="193"/>
      <c r="U50" s="193"/>
      <c r="V50" s="194"/>
      <c r="W50" s="401"/>
      <c r="X50" s="401"/>
      <c r="Y50" s="401"/>
      <c r="Z50" s="401"/>
      <c r="AA50" s="401"/>
      <c r="AB50" s="365"/>
      <c r="AC50" s="401"/>
      <c r="AD50" s="401"/>
      <c r="AE50" s="401"/>
      <c r="AF50" s="401"/>
      <c r="AG50" s="401"/>
      <c r="AH50" s="326"/>
      <c r="AI50" s="326"/>
      <c r="AJ50" s="326"/>
      <c r="AK50" s="326"/>
      <c r="AL50" s="326"/>
      <c r="AM50" s="326"/>
      <c r="AN50" s="326"/>
      <c r="AO50" s="366"/>
      <c r="AP50" s="16"/>
      <c r="AQ50" s="16"/>
      <c r="AR50" s="16"/>
      <c r="AS50" s="16"/>
      <c r="AT50" s="16"/>
      <c r="AU50" s="16"/>
      <c r="AV50" s="16"/>
      <c r="AW50" s="16"/>
      <c r="AX50" s="17"/>
      <c r="AY50" s="16"/>
      <c r="AZ50" s="16"/>
      <c r="BA50" s="16"/>
      <c r="BB50" s="16"/>
      <c r="BC50" s="16"/>
      <c r="BD50" s="16"/>
      <c r="BE50" s="16"/>
      <c r="BF50" s="16"/>
      <c r="BG50" s="17"/>
      <c r="BH50" s="16"/>
      <c r="BI50" s="16"/>
      <c r="BJ50" s="16"/>
      <c r="BK50" s="16"/>
      <c r="BL50" s="16"/>
      <c r="BM50" s="16"/>
      <c r="BN50" s="16"/>
      <c r="BO50" s="16"/>
      <c r="BP50" s="16"/>
      <c r="BQ50" s="16"/>
      <c r="BR50" s="16"/>
      <c r="BS50" s="16"/>
      <c r="BT50" s="16"/>
      <c r="BU50" s="16"/>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row>
    <row r="51" spans="2:137" ht="6" customHeight="1" x14ac:dyDescent="0.25">
      <c r="B51" s="402"/>
      <c r="C51" s="355"/>
      <c r="D51" s="355"/>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6"/>
      <c r="AN51" s="356"/>
      <c r="AO51" s="403"/>
      <c r="AP51" s="16"/>
      <c r="AQ51" s="16"/>
      <c r="AR51" s="16"/>
      <c r="AS51" s="16"/>
      <c r="AT51" s="16"/>
      <c r="AU51" s="16"/>
      <c r="AV51" s="16"/>
      <c r="AW51" s="16"/>
      <c r="AX51" s="17"/>
      <c r="AY51" s="16"/>
      <c r="AZ51" s="16"/>
      <c r="BA51" s="16"/>
      <c r="BB51" s="16"/>
      <c r="BC51" s="16"/>
      <c r="BD51" s="16"/>
      <c r="BE51" s="16"/>
      <c r="BF51" s="16"/>
      <c r="BG51" s="17"/>
      <c r="BH51" s="16"/>
      <c r="BI51" s="16"/>
      <c r="BJ51" s="16"/>
      <c r="BK51" s="16"/>
      <c r="BL51" s="16"/>
      <c r="BM51" s="16"/>
      <c r="BN51" s="16"/>
      <c r="BO51" s="16"/>
      <c r="BP51" s="16"/>
      <c r="BQ51" s="16"/>
      <c r="BR51" s="16"/>
      <c r="BS51" s="16"/>
      <c r="BT51" s="16"/>
      <c r="BU51" s="16"/>
      <c r="BV51" s="16"/>
      <c r="BW51" s="6"/>
      <c r="BX51" s="6"/>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row>
    <row r="52" spans="2:137" ht="9" customHeight="1" x14ac:dyDescent="0.25">
      <c r="B52" s="6"/>
      <c r="C52" s="6"/>
      <c r="D52" s="3"/>
      <c r="E52" s="3"/>
      <c r="F52" s="3"/>
      <c r="G52" s="3"/>
      <c r="H52" s="3"/>
      <c r="I52" s="3"/>
      <c r="J52" s="3"/>
      <c r="K52" s="3"/>
      <c r="L52" s="3"/>
      <c r="M52" s="3"/>
      <c r="N52" s="3"/>
      <c r="O52" s="3"/>
      <c r="P52" s="3"/>
      <c r="AM52" s="3"/>
      <c r="AN52" s="6"/>
      <c r="AO52" s="6"/>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row>
    <row r="53" spans="2:137" ht="6" customHeight="1" x14ac:dyDescent="0.25">
      <c r="B53" s="404"/>
      <c r="C53" s="405"/>
      <c r="D53" s="405"/>
      <c r="E53" s="405"/>
      <c r="F53" s="405"/>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61"/>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row>
    <row r="54" spans="2:137" ht="16.5" customHeight="1" x14ac:dyDescent="0.25">
      <c r="B54" s="391"/>
      <c r="C54" s="406" t="s">
        <v>26</v>
      </c>
      <c r="D54" s="400"/>
      <c r="E54" s="400"/>
      <c r="F54" s="400"/>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66"/>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row>
    <row r="55" spans="2:137" ht="18.75" customHeight="1" x14ac:dyDescent="0.25">
      <c r="B55" s="391"/>
      <c r="C55" s="400"/>
      <c r="D55" s="400"/>
      <c r="E55" s="400"/>
      <c r="F55" s="400"/>
      <c r="G55" s="400"/>
      <c r="H55" s="407" t="s">
        <v>87</v>
      </c>
      <c r="I55" s="407"/>
      <c r="J55" s="407"/>
      <c r="K55" s="407"/>
      <c r="L55" s="407"/>
      <c r="M55" s="407"/>
      <c r="N55" s="407"/>
      <c r="O55" s="407"/>
      <c r="P55" s="407"/>
      <c r="Q55" s="407"/>
      <c r="R55" s="407"/>
      <c r="S55" s="407"/>
      <c r="T55" s="407"/>
      <c r="U55" s="326"/>
      <c r="V55" s="408" t="s">
        <v>80</v>
      </c>
      <c r="W55" s="408"/>
      <c r="X55" s="408"/>
      <c r="Y55" s="408"/>
      <c r="Z55" s="408"/>
      <c r="AA55" s="409" t="s">
        <v>85</v>
      </c>
      <c r="AB55" s="408"/>
      <c r="AC55" s="326"/>
      <c r="AD55" s="326"/>
      <c r="AE55" s="326"/>
      <c r="AF55" s="326"/>
      <c r="AG55" s="326"/>
      <c r="AH55" s="326"/>
      <c r="AI55" s="326"/>
      <c r="AJ55" s="326"/>
      <c r="AK55" s="326"/>
      <c r="AL55" s="326"/>
      <c r="AM55" s="326"/>
      <c r="AN55" s="326"/>
      <c r="AO55" s="366"/>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row>
    <row r="56" spans="2:137" ht="16.5" customHeight="1" x14ac:dyDescent="0.2">
      <c r="B56" s="367"/>
      <c r="C56" s="326"/>
      <c r="D56" s="326"/>
      <c r="E56" s="326"/>
      <c r="F56" s="326"/>
      <c r="G56" s="326"/>
      <c r="H56" s="410"/>
      <c r="I56" s="410"/>
      <c r="J56" s="410"/>
      <c r="K56" s="410"/>
      <c r="L56" s="410"/>
      <c r="M56" s="410"/>
      <c r="N56" s="410"/>
      <c r="O56" s="410"/>
      <c r="P56" s="410"/>
      <c r="Q56" s="410"/>
      <c r="R56" s="410"/>
      <c r="S56" s="410"/>
      <c r="T56" s="410"/>
      <c r="U56" s="326"/>
      <c r="V56" s="397" t="s">
        <v>81</v>
      </c>
      <c r="W56" s="339"/>
      <c r="X56" s="339"/>
      <c r="Y56" s="398"/>
      <c r="Z56" s="397" t="s">
        <v>82</v>
      </c>
      <c r="AA56" s="339"/>
      <c r="AB56" s="339"/>
      <c r="AC56" s="398"/>
      <c r="AD56" s="326"/>
      <c r="AE56" s="326"/>
      <c r="AF56" s="326"/>
      <c r="AG56" s="326"/>
      <c r="AH56" s="326"/>
      <c r="AI56" s="326"/>
      <c r="AJ56" s="326"/>
      <c r="AK56" s="326"/>
      <c r="AL56" s="326"/>
      <c r="AM56" s="326"/>
      <c r="AN56" s="326"/>
      <c r="AO56" s="366"/>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row>
    <row r="57" spans="2:137" ht="16.5" customHeight="1" x14ac:dyDescent="0.25">
      <c r="B57" s="391"/>
      <c r="C57" s="334" t="s">
        <v>27</v>
      </c>
      <c r="D57" s="335"/>
      <c r="E57" s="335"/>
      <c r="F57" s="335"/>
      <c r="G57" s="336"/>
      <c r="H57" s="189"/>
      <c r="I57" s="190"/>
      <c r="J57" s="190"/>
      <c r="K57" s="190"/>
      <c r="L57" s="190"/>
      <c r="M57" s="190"/>
      <c r="N57" s="190"/>
      <c r="O57" s="190"/>
      <c r="P57" s="190"/>
      <c r="Q57" s="190"/>
      <c r="R57" s="190"/>
      <c r="S57" s="190"/>
      <c r="T57" s="191"/>
      <c r="U57" s="326"/>
      <c r="V57" s="183"/>
      <c r="W57" s="184"/>
      <c r="X57" s="184"/>
      <c r="Y57" s="185"/>
      <c r="Z57" s="183"/>
      <c r="AA57" s="184"/>
      <c r="AB57" s="184"/>
      <c r="AC57" s="185"/>
      <c r="AD57" s="326"/>
      <c r="AE57" s="411" t="str">
        <f>IF(V57="x",1,"")</f>
        <v/>
      </c>
      <c r="AF57" s="411" t="str">
        <f>IF(Z57="x",1,"")</f>
        <v/>
      </c>
      <c r="AG57" s="326"/>
      <c r="AH57" s="326"/>
      <c r="AI57" s="326"/>
      <c r="AJ57" s="326"/>
      <c r="AK57" s="326"/>
      <c r="AL57" s="326"/>
      <c r="AM57" s="326"/>
      <c r="AN57" s="326"/>
      <c r="AO57" s="366"/>
      <c r="AP57" s="5"/>
      <c r="AQ57" s="5"/>
      <c r="AR57" s="5"/>
      <c r="AS57" s="5"/>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row>
    <row r="58" spans="2:137" ht="16.5" customHeight="1" x14ac:dyDescent="0.25">
      <c r="B58" s="391"/>
      <c r="C58" s="334" t="s">
        <v>28</v>
      </c>
      <c r="D58" s="335"/>
      <c r="E58" s="335"/>
      <c r="F58" s="335"/>
      <c r="G58" s="336"/>
      <c r="H58" s="189"/>
      <c r="I58" s="190"/>
      <c r="J58" s="190"/>
      <c r="K58" s="190"/>
      <c r="L58" s="190"/>
      <c r="M58" s="190"/>
      <c r="N58" s="190"/>
      <c r="O58" s="190"/>
      <c r="P58" s="190"/>
      <c r="Q58" s="190"/>
      <c r="R58" s="190"/>
      <c r="S58" s="190"/>
      <c r="T58" s="191"/>
      <c r="U58" s="326"/>
      <c r="V58" s="183"/>
      <c r="W58" s="184"/>
      <c r="X58" s="184"/>
      <c r="Y58" s="185"/>
      <c r="Z58" s="183"/>
      <c r="AA58" s="184"/>
      <c r="AB58" s="184"/>
      <c r="AC58" s="185"/>
      <c r="AD58" s="326"/>
      <c r="AE58" s="411" t="str">
        <f>IF(V58="x",1,"")</f>
        <v/>
      </c>
      <c r="AF58" s="411" t="str">
        <f>IF(Z58="x",1,"")</f>
        <v/>
      </c>
      <c r="AG58" s="326"/>
      <c r="AH58" s="326"/>
      <c r="AI58" s="326"/>
      <c r="AJ58" s="326"/>
      <c r="AK58" s="326"/>
      <c r="AL58" s="326"/>
      <c r="AM58" s="326"/>
      <c r="AN58" s="326"/>
      <c r="AO58" s="366"/>
      <c r="AP58" s="5"/>
      <c r="AQ58" s="5"/>
      <c r="AR58" s="5"/>
      <c r="AS58" s="5"/>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row>
    <row r="59" spans="2:137" ht="16.5" customHeight="1" x14ac:dyDescent="0.25">
      <c r="B59" s="391"/>
      <c r="C59" s="334" t="s">
        <v>29</v>
      </c>
      <c r="D59" s="335"/>
      <c r="E59" s="335"/>
      <c r="F59" s="335"/>
      <c r="G59" s="336"/>
      <c r="H59" s="198"/>
      <c r="I59" s="198"/>
      <c r="J59" s="198"/>
      <c r="K59" s="198"/>
      <c r="L59" s="198"/>
      <c r="M59" s="198"/>
      <c r="N59" s="198"/>
      <c r="O59" s="198"/>
      <c r="P59" s="198"/>
      <c r="Q59" s="198"/>
      <c r="R59" s="198"/>
      <c r="S59" s="198"/>
      <c r="T59" s="198"/>
      <c r="U59" s="326"/>
      <c r="V59" s="183"/>
      <c r="W59" s="184"/>
      <c r="X59" s="184"/>
      <c r="Y59" s="185"/>
      <c r="Z59" s="183"/>
      <c r="AA59" s="184"/>
      <c r="AB59" s="184"/>
      <c r="AC59" s="185"/>
      <c r="AD59" s="326"/>
      <c r="AE59" s="411" t="str">
        <f>IF(V59="x",1,"")</f>
        <v/>
      </c>
      <c r="AF59" s="411" t="str">
        <f>IF(Z59="x",1,"")</f>
        <v/>
      </c>
      <c r="AG59" s="326"/>
      <c r="AH59" s="326"/>
      <c r="AI59" s="326"/>
      <c r="AJ59" s="326"/>
      <c r="AK59" s="326"/>
      <c r="AL59" s="326"/>
      <c r="AM59" s="326"/>
      <c r="AN59" s="326"/>
      <c r="AO59" s="366"/>
      <c r="AP59" s="5"/>
      <c r="AQ59" s="5"/>
      <c r="AR59" s="5"/>
      <c r="AS59" s="5"/>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row>
    <row r="60" spans="2:137" ht="16.5" customHeight="1" x14ac:dyDescent="0.25">
      <c r="B60" s="391"/>
      <c r="C60" s="334" t="s">
        <v>30</v>
      </c>
      <c r="D60" s="335"/>
      <c r="E60" s="335"/>
      <c r="F60" s="335"/>
      <c r="G60" s="336"/>
      <c r="H60" s="198"/>
      <c r="I60" s="198"/>
      <c r="J60" s="198"/>
      <c r="K60" s="198"/>
      <c r="L60" s="198"/>
      <c r="M60" s="198"/>
      <c r="N60" s="198"/>
      <c r="O60" s="198"/>
      <c r="P60" s="198"/>
      <c r="Q60" s="198"/>
      <c r="R60" s="198"/>
      <c r="S60" s="198"/>
      <c r="T60" s="198"/>
      <c r="U60" s="326"/>
      <c r="V60" s="183"/>
      <c r="W60" s="184"/>
      <c r="X60" s="184"/>
      <c r="Y60" s="185"/>
      <c r="Z60" s="183"/>
      <c r="AA60" s="184"/>
      <c r="AB60" s="184"/>
      <c r="AC60" s="185"/>
      <c r="AD60" s="326"/>
      <c r="AE60" s="411" t="str">
        <f>IF(V60="x",1,"")</f>
        <v/>
      </c>
      <c r="AF60" s="411" t="str">
        <f>IF(Z60="x",1,"")</f>
        <v/>
      </c>
      <c r="AG60" s="326"/>
      <c r="AH60" s="326"/>
      <c r="AI60" s="326"/>
      <c r="AJ60" s="326"/>
      <c r="AK60" s="326"/>
      <c r="AL60" s="326"/>
      <c r="AM60" s="326"/>
      <c r="AN60" s="326"/>
      <c r="AO60" s="366"/>
      <c r="AP60" s="5"/>
      <c r="AQ60" s="5"/>
      <c r="AR60" s="5"/>
      <c r="AS60" s="5"/>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row>
    <row r="61" spans="2:137" ht="16.5" customHeight="1" x14ac:dyDescent="0.25">
      <c r="B61" s="391"/>
      <c r="C61" s="334" t="s">
        <v>31</v>
      </c>
      <c r="D61" s="335"/>
      <c r="E61" s="335"/>
      <c r="F61" s="335"/>
      <c r="G61" s="336"/>
      <c r="H61" s="198"/>
      <c r="I61" s="198"/>
      <c r="J61" s="198"/>
      <c r="K61" s="198"/>
      <c r="L61" s="198"/>
      <c r="M61" s="198"/>
      <c r="N61" s="198"/>
      <c r="O61" s="198"/>
      <c r="P61" s="198"/>
      <c r="Q61" s="198"/>
      <c r="R61" s="198"/>
      <c r="S61" s="198"/>
      <c r="T61" s="198"/>
      <c r="U61" s="326"/>
      <c r="V61" s="183"/>
      <c r="W61" s="184"/>
      <c r="X61" s="184"/>
      <c r="Y61" s="185"/>
      <c r="Z61" s="183"/>
      <c r="AA61" s="184"/>
      <c r="AB61" s="184"/>
      <c r="AC61" s="185"/>
      <c r="AD61" s="326"/>
      <c r="AE61" s="411" t="str">
        <f>IF(V61="x",1,"")</f>
        <v/>
      </c>
      <c r="AF61" s="411" t="str">
        <f>IF(Z61="x",1,"")</f>
        <v/>
      </c>
      <c r="AG61" s="326"/>
      <c r="AH61" s="326"/>
      <c r="AI61" s="326"/>
      <c r="AJ61" s="326"/>
      <c r="AK61" s="326"/>
      <c r="AL61" s="326"/>
      <c r="AM61" s="326"/>
      <c r="AN61" s="326"/>
      <c r="AO61" s="366"/>
      <c r="AP61" s="5"/>
      <c r="AQ61" s="5"/>
      <c r="AR61" s="5"/>
      <c r="AS61" s="5"/>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row>
    <row r="62" spans="2:137" ht="11.25" customHeight="1" x14ac:dyDescent="0.25">
      <c r="B62" s="391"/>
      <c r="C62" s="326"/>
      <c r="D62" s="326"/>
      <c r="E62" s="326"/>
      <c r="F62" s="326"/>
      <c r="G62" s="326"/>
      <c r="H62" s="412"/>
      <c r="I62" s="412"/>
      <c r="J62" s="412"/>
      <c r="K62" s="412"/>
      <c r="L62" s="412"/>
      <c r="M62" s="412"/>
      <c r="N62" s="412"/>
      <c r="O62" s="412"/>
      <c r="P62" s="412"/>
      <c r="Q62" s="412"/>
      <c r="R62" s="412"/>
      <c r="S62" s="412"/>
      <c r="T62" s="326"/>
      <c r="U62" s="326"/>
      <c r="V62" s="326"/>
      <c r="W62" s="326"/>
      <c r="X62" s="326"/>
      <c r="Y62" s="412"/>
      <c r="Z62" s="412"/>
      <c r="AA62" s="412"/>
      <c r="AB62" s="412"/>
      <c r="AC62" s="412"/>
      <c r="AD62" s="326"/>
      <c r="AE62" s="326"/>
      <c r="AF62" s="326"/>
      <c r="AG62" s="326"/>
      <c r="AH62" s="326"/>
      <c r="AI62" s="326"/>
      <c r="AJ62" s="326"/>
      <c r="AK62" s="326"/>
      <c r="AL62" s="412"/>
      <c r="AM62" s="326"/>
      <c r="AN62" s="326"/>
      <c r="AO62" s="366"/>
      <c r="AP62" s="3"/>
      <c r="AQ62" s="3"/>
      <c r="AR62" s="3"/>
      <c r="AS62" s="3"/>
      <c r="AT62" s="18"/>
      <c r="AU62" s="18"/>
      <c r="AV62" s="18"/>
      <c r="AW62" s="18"/>
      <c r="AX62" s="18"/>
      <c r="AY62" s="18"/>
      <c r="AZ62" s="18"/>
      <c r="BA62" s="18"/>
      <c r="BB62" s="18"/>
      <c r="BC62" s="18"/>
      <c r="BD62" s="18"/>
      <c r="BE62" s="25"/>
      <c r="BF62" s="25"/>
      <c r="BG62" s="25"/>
      <c r="BH62" s="25"/>
      <c r="BI62" s="3"/>
      <c r="BJ62" s="3"/>
      <c r="BK62" s="18"/>
      <c r="BL62" s="18"/>
      <c r="BM62" s="18"/>
      <c r="BN62" s="18"/>
      <c r="BO62" s="18"/>
      <c r="BP62" s="18"/>
      <c r="BQ62" s="18"/>
      <c r="BR62" s="18"/>
      <c r="BS62" s="18"/>
      <c r="BT62" s="25"/>
      <c r="BU62" s="25"/>
      <c r="BV62" s="25"/>
      <c r="BW62" s="25"/>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row>
    <row r="63" spans="2:137" ht="15.75" x14ac:dyDescent="0.25">
      <c r="B63" s="391"/>
      <c r="C63" s="334" t="s">
        <v>174</v>
      </c>
      <c r="D63" s="335"/>
      <c r="E63" s="335"/>
      <c r="F63" s="335"/>
      <c r="G63" s="335"/>
      <c r="H63" s="335"/>
      <c r="I63" s="335"/>
      <c r="J63" s="335"/>
      <c r="K63" s="335"/>
      <c r="L63" s="335"/>
      <c r="M63" s="335"/>
      <c r="N63" s="336"/>
      <c r="O63" s="195">
        <f>IF(SUM(AE57:AE61)=0,0,SUM(AE57:AE61))</f>
        <v>0</v>
      </c>
      <c r="P63" s="196"/>
      <c r="Q63" s="196"/>
      <c r="R63" s="196"/>
      <c r="S63" s="196"/>
      <c r="T63" s="197"/>
      <c r="U63" s="326"/>
      <c r="V63" s="326"/>
      <c r="W63" s="326"/>
      <c r="X63" s="326"/>
      <c r="Y63" s="326"/>
      <c r="Z63" s="326"/>
      <c r="AA63" s="326"/>
      <c r="AB63" s="326"/>
      <c r="AC63" s="326"/>
      <c r="AD63" s="326"/>
      <c r="AE63" s="326"/>
      <c r="AF63" s="326"/>
      <c r="AG63" s="326"/>
      <c r="AH63" s="326"/>
      <c r="AI63" s="326"/>
      <c r="AJ63" s="326"/>
      <c r="AK63" s="326"/>
      <c r="AL63" s="326"/>
      <c r="AM63" s="326"/>
      <c r="AN63" s="326"/>
      <c r="AO63" s="366"/>
      <c r="AP63" s="3"/>
      <c r="AQ63" s="3"/>
      <c r="AR63" s="3"/>
      <c r="AS63" s="3"/>
      <c r="AT63" s="18"/>
      <c r="AU63" s="18"/>
      <c r="AV63" s="18"/>
      <c r="AW63" s="18"/>
      <c r="AX63" s="18"/>
      <c r="AY63" s="18"/>
      <c r="AZ63" s="18"/>
      <c r="BA63" s="18"/>
      <c r="BB63" s="18"/>
      <c r="BC63" s="18"/>
      <c r="BD63" s="18"/>
      <c r="BE63" s="25"/>
      <c r="BF63" s="25"/>
      <c r="BG63" s="25"/>
      <c r="BH63" s="25"/>
      <c r="BI63" s="3"/>
      <c r="BJ63" s="3"/>
      <c r="BK63" s="18"/>
      <c r="BL63" s="18"/>
      <c r="BM63" s="18"/>
      <c r="BN63" s="18"/>
      <c r="BO63" s="18"/>
      <c r="BP63" s="18"/>
      <c r="BQ63" s="18"/>
      <c r="BR63" s="18"/>
      <c r="BS63" s="18"/>
      <c r="BT63" s="25"/>
      <c r="BU63" s="25"/>
      <c r="BV63" s="25"/>
      <c r="BW63" s="25"/>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row>
    <row r="64" spans="2:137" ht="15.75" x14ac:dyDescent="0.25">
      <c r="B64" s="391"/>
      <c r="C64" s="334" t="s">
        <v>175</v>
      </c>
      <c r="D64" s="335"/>
      <c r="E64" s="335"/>
      <c r="F64" s="335"/>
      <c r="G64" s="335"/>
      <c r="H64" s="335"/>
      <c r="I64" s="335"/>
      <c r="J64" s="335"/>
      <c r="K64" s="335"/>
      <c r="L64" s="335"/>
      <c r="M64" s="335"/>
      <c r="N64" s="336"/>
      <c r="O64" s="195">
        <f>IF(SUM(AF57:AF61)=0,0,SUM(AF57:AF61))</f>
        <v>0</v>
      </c>
      <c r="P64" s="196"/>
      <c r="Q64" s="196"/>
      <c r="R64" s="196"/>
      <c r="S64" s="196"/>
      <c r="T64" s="197"/>
      <c r="U64" s="326"/>
      <c r="V64" s="326"/>
      <c r="W64" s="326"/>
      <c r="X64" s="326"/>
      <c r="Y64" s="326"/>
      <c r="Z64" s="326"/>
      <c r="AA64" s="326"/>
      <c r="AB64" s="326"/>
      <c r="AC64" s="326"/>
      <c r="AD64" s="326"/>
      <c r="AE64" s="326"/>
      <c r="AF64" s="326"/>
      <c r="AG64" s="326"/>
      <c r="AH64" s="326"/>
      <c r="AI64" s="326"/>
      <c r="AJ64" s="326"/>
      <c r="AK64" s="326"/>
      <c r="AL64" s="326"/>
      <c r="AM64" s="326"/>
      <c r="AN64" s="326"/>
      <c r="AO64" s="366"/>
      <c r="AP64" s="3"/>
      <c r="AQ64" s="3"/>
      <c r="AR64" s="3"/>
      <c r="AS64" s="3"/>
      <c r="AT64" s="18"/>
      <c r="AU64" s="18"/>
      <c r="AV64" s="18"/>
      <c r="AW64" s="18"/>
      <c r="AX64" s="18"/>
      <c r="AY64" s="18"/>
      <c r="AZ64" s="18"/>
      <c r="BA64" s="18"/>
      <c r="BB64" s="18"/>
      <c r="BC64" s="18"/>
      <c r="BD64" s="18"/>
      <c r="BE64" s="25"/>
      <c r="BF64" s="25"/>
      <c r="BG64" s="25"/>
      <c r="BH64" s="25"/>
      <c r="BI64" s="3"/>
      <c r="BJ64" s="3"/>
      <c r="BK64" s="18"/>
      <c r="BL64" s="18"/>
      <c r="BM64" s="18"/>
      <c r="BN64" s="18"/>
      <c r="BO64" s="18"/>
      <c r="BP64" s="18"/>
      <c r="BQ64" s="18"/>
      <c r="BR64" s="18"/>
      <c r="BS64" s="18"/>
      <c r="BT64" s="25"/>
      <c r="BU64" s="25"/>
      <c r="BV64" s="25"/>
      <c r="BW64" s="25"/>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row>
    <row r="65" spans="2:137" ht="15.75" x14ac:dyDescent="0.25">
      <c r="B65" s="391"/>
      <c r="C65" s="334" t="s">
        <v>86</v>
      </c>
      <c r="D65" s="335"/>
      <c r="E65" s="335"/>
      <c r="F65" s="335"/>
      <c r="G65" s="335"/>
      <c r="H65" s="335"/>
      <c r="I65" s="335"/>
      <c r="J65" s="335"/>
      <c r="K65" s="335"/>
      <c r="L65" s="335"/>
      <c r="M65" s="335"/>
      <c r="N65" s="336"/>
      <c r="O65" s="208"/>
      <c r="P65" s="209"/>
      <c r="Q65" s="209"/>
      <c r="R65" s="209"/>
      <c r="S65" s="209"/>
      <c r="T65" s="210"/>
      <c r="U65" s="326"/>
      <c r="V65" s="326"/>
      <c r="W65" s="326"/>
      <c r="X65" s="326"/>
      <c r="Y65" s="326"/>
      <c r="Z65" s="326"/>
      <c r="AA65" s="326"/>
      <c r="AB65" s="326"/>
      <c r="AC65" s="326"/>
      <c r="AD65" s="326"/>
      <c r="AE65" s="326"/>
      <c r="AF65" s="326"/>
      <c r="AG65" s="326"/>
      <c r="AH65" s="326"/>
      <c r="AI65" s="326"/>
      <c r="AJ65" s="326"/>
      <c r="AK65" s="326"/>
      <c r="AL65" s="326"/>
      <c r="AM65" s="326"/>
      <c r="AN65" s="326"/>
      <c r="AO65" s="366"/>
      <c r="AP65" s="3"/>
      <c r="AQ65" s="3"/>
      <c r="AR65" s="3"/>
      <c r="AS65" s="3"/>
      <c r="AT65" s="18"/>
      <c r="AU65" s="18"/>
      <c r="AV65" s="18"/>
      <c r="AW65" s="18"/>
      <c r="AX65" s="18"/>
      <c r="AY65" s="18"/>
      <c r="AZ65" s="18"/>
      <c r="BA65" s="18"/>
      <c r="BB65" s="18"/>
      <c r="BC65" s="18"/>
      <c r="BD65" s="18"/>
      <c r="BE65" s="25"/>
      <c r="BF65" s="25"/>
      <c r="BG65" s="25"/>
      <c r="BH65" s="25"/>
      <c r="BI65" s="3"/>
      <c r="BJ65" s="3"/>
      <c r="BK65" s="18"/>
      <c r="BL65" s="18"/>
      <c r="BM65" s="18"/>
      <c r="BN65" s="18"/>
      <c r="BO65" s="18"/>
      <c r="BP65" s="18"/>
      <c r="BQ65" s="18"/>
      <c r="BR65" s="18"/>
      <c r="BS65" s="18"/>
      <c r="BT65" s="25"/>
      <c r="BU65" s="25"/>
      <c r="BV65" s="25"/>
      <c r="BW65" s="25"/>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row>
    <row r="66" spans="2:137" ht="6" customHeight="1" x14ac:dyDescent="0.25">
      <c r="B66" s="402"/>
      <c r="C66" s="355"/>
      <c r="D66" s="356"/>
      <c r="E66" s="356"/>
      <c r="F66" s="356"/>
      <c r="G66" s="356"/>
      <c r="H66" s="356"/>
      <c r="I66" s="356"/>
      <c r="J66" s="356"/>
      <c r="K66" s="356"/>
      <c r="L66" s="356"/>
      <c r="M66" s="356"/>
      <c r="N66" s="356"/>
      <c r="O66" s="356"/>
      <c r="P66" s="356"/>
      <c r="Q66" s="356"/>
      <c r="R66" s="413"/>
      <c r="S66" s="413"/>
      <c r="T66" s="413"/>
      <c r="U66" s="413"/>
      <c r="V66" s="413"/>
      <c r="W66" s="356"/>
      <c r="X66" s="413"/>
      <c r="Y66" s="413"/>
      <c r="Z66" s="413"/>
      <c r="AA66" s="413"/>
      <c r="AB66" s="413"/>
      <c r="AC66" s="413"/>
      <c r="AD66" s="413"/>
      <c r="AE66" s="413"/>
      <c r="AF66" s="413"/>
      <c r="AG66" s="413"/>
      <c r="AH66" s="413"/>
      <c r="AI66" s="413"/>
      <c r="AJ66" s="413"/>
      <c r="AK66" s="413"/>
      <c r="AL66" s="356"/>
      <c r="AM66" s="356"/>
      <c r="AN66" s="356"/>
      <c r="AO66" s="40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row>
    <row r="67" spans="2:137" ht="9" customHeight="1" x14ac:dyDescent="0.25">
      <c r="B67" s="6"/>
      <c r="C67" s="6"/>
      <c r="D67" s="3"/>
      <c r="E67" s="3"/>
      <c r="F67" s="3"/>
      <c r="G67" s="3"/>
      <c r="H67" s="3"/>
      <c r="I67" s="3"/>
      <c r="J67" s="3"/>
      <c r="K67" s="3"/>
      <c r="L67" s="3"/>
      <c r="M67" s="3"/>
      <c r="N67" s="3"/>
      <c r="O67" s="3"/>
      <c r="P67" s="3"/>
      <c r="AM67" s="3"/>
      <c r="AN67" s="6"/>
      <c r="AO67" s="6"/>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row>
    <row r="68" spans="2:137" ht="6" customHeight="1" x14ac:dyDescent="0.25">
      <c r="B68" s="414"/>
      <c r="C68" s="415"/>
      <c r="D68" s="415"/>
      <c r="E68" s="415"/>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61"/>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row>
    <row r="69" spans="2:137" ht="14.25" customHeight="1" x14ac:dyDescent="0.25">
      <c r="B69" s="330"/>
      <c r="C69" s="416" t="s">
        <v>32</v>
      </c>
      <c r="D69" s="417"/>
      <c r="E69" s="417"/>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66"/>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row>
    <row r="70" spans="2:137" ht="4.5" customHeight="1" x14ac:dyDescent="0.25">
      <c r="B70" s="391"/>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66"/>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row>
    <row r="71" spans="2:137" ht="16.5" customHeight="1" x14ac:dyDescent="0.25">
      <c r="B71" s="391"/>
      <c r="C71" s="400" t="s">
        <v>33</v>
      </c>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66"/>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row>
    <row r="72" spans="2:137" ht="6" customHeight="1" x14ac:dyDescent="0.25">
      <c r="B72" s="391"/>
      <c r="C72" s="400"/>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66"/>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row>
    <row r="73" spans="2:137" ht="15.75" x14ac:dyDescent="0.25">
      <c r="B73" s="391"/>
      <c r="C73" s="355"/>
      <c r="D73" s="326"/>
      <c r="E73" s="326"/>
      <c r="F73" s="326"/>
      <c r="G73" s="326"/>
      <c r="H73" s="326"/>
      <c r="I73" s="326"/>
      <c r="J73" s="326"/>
      <c r="K73" s="326"/>
      <c r="L73" s="418" t="s">
        <v>37</v>
      </c>
      <c r="M73" s="419"/>
      <c r="N73" s="419"/>
      <c r="O73" s="420"/>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66"/>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row>
    <row r="74" spans="2:137" ht="16.5" customHeight="1" x14ac:dyDescent="0.25">
      <c r="B74" s="391"/>
      <c r="C74" s="418" t="s">
        <v>183</v>
      </c>
      <c r="D74" s="419"/>
      <c r="E74" s="419"/>
      <c r="F74" s="419"/>
      <c r="G74" s="419"/>
      <c r="H74" s="419"/>
      <c r="I74" s="419"/>
      <c r="J74" s="419"/>
      <c r="K74" s="420"/>
      <c r="L74" s="154"/>
      <c r="M74" s="155"/>
      <c r="N74" s="155"/>
      <c r="O74" s="156"/>
      <c r="P74" s="365"/>
      <c r="Q74" s="326"/>
      <c r="R74" s="326"/>
      <c r="S74" s="326"/>
      <c r="T74" s="326"/>
      <c r="U74" s="326"/>
      <c r="V74" s="421" t="s">
        <v>88</v>
      </c>
      <c r="W74" s="422"/>
      <c r="X74" s="422"/>
      <c r="Y74" s="422"/>
      <c r="Z74" s="423"/>
      <c r="AA74" s="202"/>
      <c r="AB74" s="203"/>
      <c r="AC74" s="203"/>
      <c r="AD74" s="203"/>
      <c r="AE74" s="203"/>
      <c r="AF74" s="203"/>
      <c r="AG74" s="203"/>
      <c r="AH74" s="203"/>
      <c r="AI74" s="203"/>
      <c r="AJ74" s="203"/>
      <c r="AK74" s="203"/>
      <c r="AL74" s="203"/>
      <c r="AM74" s="203"/>
      <c r="AN74" s="204"/>
      <c r="AO74" s="366"/>
      <c r="AP74" s="18"/>
      <c r="AQ74" s="18"/>
      <c r="AR74" s="18"/>
      <c r="AS74" s="18"/>
      <c r="AT74" s="26"/>
      <c r="AU74" s="18"/>
      <c r="AV74" s="27"/>
      <c r="AW74" s="11"/>
      <c r="AX74" s="11"/>
      <c r="AY74" s="11"/>
      <c r="AZ74" s="11"/>
      <c r="BA74" s="11"/>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row>
    <row r="75" spans="2:137" ht="16.5" customHeight="1" x14ac:dyDescent="0.25">
      <c r="B75" s="391"/>
      <c r="C75" s="418" t="s">
        <v>184</v>
      </c>
      <c r="D75" s="419"/>
      <c r="E75" s="419"/>
      <c r="F75" s="419"/>
      <c r="G75" s="419"/>
      <c r="H75" s="419"/>
      <c r="I75" s="419"/>
      <c r="J75" s="419"/>
      <c r="K75" s="420"/>
      <c r="L75" s="154"/>
      <c r="M75" s="155"/>
      <c r="N75" s="155"/>
      <c r="O75" s="156"/>
      <c r="P75" s="365"/>
      <c r="Q75" s="326"/>
      <c r="R75" s="326"/>
      <c r="S75" s="326"/>
      <c r="T75" s="326"/>
      <c r="U75" s="326"/>
      <c r="V75" s="424"/>
      <c r="W75" s="410"/>
      <c r="X75" s="410"/>
      <c r="Y75" s="410"/>
      <c r="Z75" s="425"/>
      <c r="AA75" s="205"/>
      <c r="AB75" s="206"/>
      <c r="AC75" s="206"/>
      <c r="AD75" s="206"/>
      <c r="AE75" s="206"/>
      <c r="AF75" s="206"/>
      <c r="AG75" s="206"/>
      <c r="AH75" s="206"/>
      <c r="AI75" s="206"/>
      <c r="AJ75" s="206"/>
      <c r="AK75" s="206"/>
      <c r="AL75" s="206"/>
      <c r="AM75" s="206"/>
      <c r="AN75" s="207"/>
      <c r="AO75" s="366"/>
      <c r="AP75" s="18"/>
      <c r="AQ75" s="18"/>
      <c r="AR75" s="18"/>
      <c r="AS75" s="18"/>
      <c r="AT75" s="18"/>
      <c r="AU75" s="18"/>
      <c r="AV75" s="27"/>
      <c r="AW75" s="11"/>
      <c r="AX75" s="11"/>
      <c r="AY75" s="11"/>
      <c r="AZ75" s="11"/>
      <c r="BA75" s="11"/>
      <c r="BB75" s="3"/>
      <c r="BC75" s="5"/>
      <c r="BD75" s="5"/>
      <c r="BE75" s="5"/>
      <c r="BF75" s="5"/>
      <c r="BG75" s="5"/>
      <c r="BH75" s="5"/>
      <c r="BI75" s="27"/>
      <c r="BJ75" s="27"/>
      <c r="BK75" s="27"/>
      <c r="BL75" s="27"/>
      <c r="BM75" s="27"/>
      <c r="BN75" s="27"/>
      <c r="BO75" s="27"/>
      <c r="BP75" s="27"/>
      <c r="BQ75" s="27"/>
      <c r="BR75" s="27"/>
      <c r="BS75" s="27"/>
      <c r="BT75" s="27"/>
      <c r="BU75" s="27"/>
      <c r="BV75" s="27"/>
      <c r="BW75" s="27"/>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row>
    <row r="76" spans="2:137" ht="16.5" customHeight="1" x14ac:dyDescent="0.25">
      <c r="B76" s="391"/>
      <c r="C76" s="418" t="s">
        <v>185</v>
      </c>
      <c r="D76" s="419"/>
      <c r="E76" s="419"/>
      <c r="F76" s="419"/>
      <c r="G76" s="419"/>
      <c r="H76" s="419"/>
      <c r="I76" s="419"/>
      <c r="J76" s="419"/>
      <c r="K76" s="420"/>
      <c r="L76" s="154"/>
      <c r="M76" s="155"/>
      <c r="N76" s="155"/>
      <c r="O76" s="156"/>
      <c r="P76" s="365"/>
      <c r="Q76" s="326"/>
      <c r="R76" s="326"/>
      <c r="S76" s="326"/>
      <c r="T76" s="326"/>
      <c r="U76" s="326"/>
      <c r="V76" s="412"/>
      <c r="W76" s="412"/>
      <c r="X76" s="412"/>
      <c r="Y76" s="412"/>
      <c r="Z76" s="412"/>
      <c r="AA76" s="380"/>
      <c r="AB76" s="380"/>
      <c r="AC76" s="380"/>
      <c r="AD76" s="380"/>
      <c r="AE76" s="380"/>
      <c r="AF76" s="380"/>
      <c r="AG76" s="380"/>
      <c r="AH76" s="380"/>
      <c r="AI76" s="380"/>
      <c r="AJ76" s="380"/>
      <c r="AK76" s="380"/>
      <c r="AL76" s="380"/>
      <c r="AM76" s="380"/>
      <c r="AN76" s="380"/>
      <c r="AO76" s="366"/>
      <c r="AP76" s="18"/>
      <c r="AQ76" s="18"/>
      <c r="AR76" s="18"/>
      <c r="AS76" s="18"/>
      <c r="AT76" s="18"/>
      <c r="AU76" s="18"/>
      <c r="AV76" s="27"/>
      <c r="AW76" s="11"/>
      <c r="AX76" s="11"/>
      <c r="AY76" s="11"/>
      <c r="AZ76" s="11"/>
      <c r="BA76" s="11"/>
      <c r="BB76" s="3"/>
      <c r="BC76" s="5"/>
      <c r="BD76" s="5"/>
      <c r="BE76" s="5"/>
      <c r="BF76" s="5"/>
      <c r="BG76" s="5"/>
      <c r="BH76" s="5"/>
      <c r="BI76" s="27"/>
      <c r="BJ76" s="27"/>
      <c r="BK76" s="27"/>
      <c r="BL76" s="27"/>
      <c r="BM76" s="27"/>
      <c r="BN76" s="27"/>
      <c r="BO76" s="27"/>
      <c r="BP76" s="27"/>
      <c r="BQ76" s="27"/>
      <c r="BR76" s="27"/>
      <c r="BS76" s="27"/>
      <c r="BT76" s="27"/>
      <c r="BU76" s="27"/>
      <c r="BV76" s="27"/>
      <c r="BW76" s="27"/>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row>
    <row r="77" spans="2:137" ht="6" customHeight="1" x14ac:dyDescent="0.25">
      <c r="B77" s="391"/>
      <c r="C77" s="412"/>
      <c r="D77" s="412"/>
      <c r="E77" s="412"/>
      <c r="F77" s="412"/>
      <c r="G77" s="412"/>
      <c r="H77" s="412"/>
      <c r="I77" s="365"/>
      <c r="J77" s="365"/>
      <c r="K77" s="365"/>
      <c r="L77" s="365"/>
      <c r="M77" s="365"/>
      <c r="N77" s="365"/>
      <c r="O77" s="365"/>
      <c r="P77" s="365"/>
      <c r="Q77" s="326"/>
      <c r="R77" s="326"/>
      <c r="S77" s="326"/>
      <c r="T77" s="326"/>
      <c r="U77" s="326"/>
      <c r="V77" s="412"/>
      <c r="W77" s="412"/>
      <c r="X77" s="412"/>
      <c r="Y77" s="412"/>
      <c r="Z77" s="412"/>
      <c r="AA77" s="380"/>
      <c r="AB77" s="380"/>
      <c r="AC77" s="380"/>
      <c r="AD77" s="380"/>
      <c r="AE77" s="380"/>
      <c r="AF77" s="380"/>
      <c r="AG77" s="380"/>
      <c r="AH77" s="380"/>
      <c r="AI77" s="380"/>
      <c r="AJ77" s="380"/>
      <c r="AK77" s="380"/>
      <c r="AL77" s="380"/>
      <c r="AM77" s="380"/>
      <c r="AN77" s="380"/>
      <c r="AO77" s="366"/>
      <c r="AP77" s="18"/>
      <c r="AQ77" s="18"/>
      <c r="AR77" s="18"/>
      <c r="AS77" s="18"/>
      <c r="AT77" s="18"/>
      <c r="AU77" s="18"/>
      <c r="AV77" s="27"/>
      <c r="AW77" s="11"/>
      <c r="AX77" s="11"/>
      <c r="AY77" s="11"/>
      <c r="AZ77" s="11"/>
      <c r="BA77" s="11"/>
      <c r="BB77" s="3"/>
      <c r="BC77" s="5"/>
      <c r="BD77" s="5"/>
      <c r="BE77" s="5"/>
      <c r="BF77" s="5"/>
      <c r="BG77" s="5"/>
      <c r="BH77" s="5"/>
      <c r="BI77" s="27"/>
      <c r="BJ77" s="27"/>
      <c r="BK77" s="27"/>
      <c r="BL77" s="27"/>
      <c r="BM77" s="27"/>
      <c r="BN77" s="27"/>
      <c r="BO77" s="27"/>
      <c r="BP77" s="27"/>
      <c r="BQ77" s="27"/>
      <c r="BR77" s="27"/>
      <c r="BS77" s="27"/>
      <c r="BT77" s="27"/>
      <c r="BU77" s="27"/>
      <c r="BV77" s="27"/>
      <c r="BW77" s="27"/>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row>
    <row r="78" spans="2:137" ht="5.25" customHeight="1" x14ac:dyDescent="0.25">
      <c r="B78" s="426"/>
      <c r="C78" s="356"/>
      <c r="D78" s="356"/>
      <c r="E78" s="356"/>
      <c r="F78" s="356"/>
      <c r="G78" s="356"/>
      <c r="H78" s="356"/>
      <c r="I78" s="356"/>
      <c r="J78" s="356"/>
      <c r="K78" s="356"/>
      <c r="L78" s="356"/>
      <c r="M78" s="356"/>
      <c r="N78" s="356"/>
      <c r="O78" s="356"/>
      <c r="P78" s="356"/>
      <c r="Q78" s="356"/>
      <c r="R78" s="356"/>
      <c r="S78" s="356"/>
      <c r="T78" s="356"/>
      <c r="U78" s="356"/>
      <c r="V78" s="427"/>
      <c r="W78" s="427"/>
      <c r="X78" s="427"/>
      <c r="Y78" s="427"/>
      <c r="Z78" s="427"/>
      <c r="AA78" s="356"/>
      <c r="AB78" s="356"/>
      <c r="AC78" s="356"/>
      <c r="AD78" s="356"/>
      <c r="AE78" s="356"/>
      <c r="AF78" s="356"/>
      <c r="AG78" s="356"/>
      <c r="AH78" s="356"/>
      <c r="AI78" s="356"/>
      <c r="AJ78" s="356"/>
      <c r="AK78" s="356"/>
      <c r="AL78" s="356"/>
      <c r="AM78" s="356"/>
      <c r="AN78" s="356"/>
      <c r="AO78" s="403"/>
      <c r="AP78" s="18"/>
      <c r="AQ78" s="18"/>
      <c r="AR78" s="18"/>
      <c r="AS78" s="18"/>
      <c r="AT78" s="18"/>
      <c r="AU78" s="18"/>
      <c r="AV78" s="27"/>
      <c r="AW78" s="11"/>
      <c r="AX78" s="11"/>
      <c r="AY78" s="11"/>
      <c r="AZ78" s="11"/>
      <c r="BA78" s="11"/>
      <c r="BB78" s="3"/>
      <c r="BC78" s="5"/>
      <c r="BD78" s="5"/>
      <c r="BE78" s="5"/>
      <c r="BF78" s="5"/>
      <c r="BG78" s="5"/>
      <c r="BH78" s="5"/>
      <c r="BI78" s="27"/>
      <c r="BJ78" s="27"/>
      <c r="BK78" s="27"/>
      <c r="BL78" s="27"/>
      <c r="BM78" s="27"/>
      <c r="BN78" s="27"/>
      <c r="BO78" s="27"/>
      <c r="BP78" s="27"/>
      <c r="BQ78" s="27"/>
      <c r="BR78" s="27"/>
      <c r="BS78" s="27"/>
      <c r="BT78" s="27"/>
      <c r="BU78" s="27"/>
      <c r="BV78" s="27"/>
      <c r="BW78" s="27"/>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row>
    <row r="79" spans="2:137" ht="5.25" customHeight="1" x14ac:dyDescent="0.25">
      <c r="B79" s="367"/>
      <c r="C79" s="326"/>
      <c r="D79" s="326"/>
      <c r="E79" s="326"/>
      <c r="F79" s="326"/>
      <c r="G79" s="326"/>
      <c r="H79" s="326"/>
      <c r="I79" s="326"/>
      <c r="J79" s="326"/>
      <c r="K79" s="326"/>
      <c r="L79" s="326"/>
      <c r="M79" s="326"/>
      <c r="N79" s="326"/>
      <c r="O79" s="326"/>
      <c r="P79" s="326"/>
      <c r="Q79" s="326"/>
      <c r="R79" s="326"/>
      <c r="S79" s="326"/>
      <c r="T79" s="326"/>
      <c r="U79" s="326"/>
      <c r="V79" s="428"/>
      <c r="W79" s="428"/>
      <c r="X79" s="428"/>
      <c r="Y79" s="428"/>
      <c r="Z79" s="428"/>
      <c r="AA79" s="326"/>
      <c r="AB79" s="326"/>
      <c r="AC79" s="326"/>
      <c r="AD79" s="326"/>
      <c r="AE79" s="326"/>
      <c r="AF79" s="326"/>
      <c r="AG79" s="326"/>
      <c r="AH79" s="326"/>
      <c r="AI79" s="326"/>
      <c r="AJ79" s="326"/>
      <c r="AK79" s="326"/>
      <c r="AL79" s="326"/>
      <c r="AM79" s="326"/>
      <c r="AN79" s="326"/>
      <c r="AO79" s="366"/>
      <c r="AP79" s="18"/>
      <c r="AQ79" s="18"/>
      <c r="AR79" s="18"/>
      <c r="AS79" s="18"/>
      <c r="AT79" s="18"/>
      <c r="AU79" s="18"/>
      <c r="AV79" s="27"/>
      <c r="AW79" s="11"/>
      <c r="AX79" s="11"/>
      <c r="AY79" s="11"/>
      <c r="AZ79" s="11"/>
      <c r="BA79" s="11"/>
      <c r="BB79" s="3"/>
      <c r="BC79" s="5"/>
      <c r="BD79" s="5"/>
      <c r="BE79" s="5"/>
      <c r="BF79" s="5"/>
      <c r="BG79" s="5"/>
      <c r="BH79" s="5"/>
      <c r="BI79" s="27"/>
      <c r="BJ79" s="27"/>
      <c r="BK79" s="27"/>
      <c r="BL79" s="27"/>
      <c r="BM79" s="27"/>
      <c r="BN79" s="27"/>
      <c r="BO79" s="27"/>
      <c r="BP79" s="27"/>
      <c r="BQ79" s="27"/>
      <c r="BR79" s="27"/>
      <c r="BS79" s="27"/>
      <c r="BT79" s="27"/>
      <c r="BU79" s="27"/>
      <c r="BV79" s="27"/>
      <c r="BW79" s="27"/>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row>
    <row r="80" spans="2:137" ht="15.75" customHeight="1" x14ac:dyDescent="0.25">
      <c r="B80" s="391"/>
      <c r="C80" s="395" t="s">
        <v>34</v>
      </c>
      <c r="D80" s="326"/>
      <c r="E80" s="326"/>
      <c r="F80" s="326"/>
      <c r="G80" s="326"/>
      <c r="H80" s="326"/>
      <c r="I80" s="326"/>
      <c r="J80" s="326"/>
      <c r="K80" s="326"/>
      <c r="L80" s="326"/>
      <c r="M80" s="326"/>
      <c r="N80" s="326"/>
      <c r="O80" s="326"/>
      <c r="P80" s="365"/>
      <c r="Q80" s="365"/>
      <c r="R80" s="365"/>
      <c r="S80" s="365"/>
      <c r="T80" s="365"/>
      <c r="U80" s="365"/>
      <c r="V80" s="428"/>
      <c r="W80" s="428"/>
      <c r="X80" s="428"/>
      <c r="Y80" s="428"/>
      <c r="Z80" s="428"/>
      <c r="AA80" s="365"/>
      <c r="AB80" s="365"/>
      <c r="AC80" s="365"/>
      <c r="AD80" s="365"/>
      <c r="AE80" s="365"/>
      <c r="AF80" s="365"/>
      <c r="AG80" s="365"/>
      <c r="AH80" s="365"/>
      <c r="AI80" s="365"/>
      <c r="AJ80" s="365"/>
      <c r="AK80" s="365"/>
      <c r="AL80" s="365"/>
      <c r="AM80" s="365"/>
      <c r="AN80" s="365"/>
      <c r="AO80" s="366"/>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row>
    <row r="81" spans="2:137" ht="5.25" customHeight="1" x14ac:dyDescent="0.25">
      <c r="B81" s="391"/>
      <c r="C81" s="395"/>
      <c r="D81" s="326"/>
      <c r="E81" s="326"/>
      <c r="F81" s="326"/>
      <c r="G81" s="326"/>
      <c r="H81" s="326"/>
      <c r="I81" s="326"/>
      <c r="J81" s="326"/>
      <c r="K81" s="326"/>
      <c r="L81" s="326"/>
      <c r="M81" s="326"/>
      <c r="N81" s="326"/>
      <c r="O81" s="326"/>
      <c r="P81" s="365"/>
      <c r="Q81" s="365"/>
      <c r="R81" s="365"/>
      <c r="S81" s="365"/>
      <c r="T81" s="365"/>
      <c r="U81" s="365"/>
      <c r="V81" s="428"/>
      <c r="W81" s="428"/>
      <c r="X81" s="428"/>
      <c r="Y81" s="428"/>
      <c r="Z81" s="428"/>
      <c r="AA81" s="365"/>
      <c r="AB81" s="365"/>
      <c r="AC81" s="365"/>
      <c r="AD81" s="365"/>
      <c r="AE81" s="365"/>
      <c r="AF81" s="365"/>
      <c r="AG81" s="365"/>
      <c r="AH81" s="365"/>
      <c r="AI81" s="365"/>
      <c r="AJ81" s="365"/>
      <c r="AK81" s="365"/>
      <c r="AL81" s="365"/>
      <c r="AM81" s="365"/>
      <c r="AN81" s="365"/>
      <c r="AO81" s="366"/>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row>
    <row r="82" spans="2:137" ht="15.75" x14ac:dyDescent="0.25">
      <c r="B82" s="391"/>
      <c r="C82" s="395"/>
      <c r="D82" s="326"/>
      <c r="E82" s="326"/>
      <c r="F82" s="326"/>
      <c r="G82" s="326"/>
      <c r="H82" s="326"/>
      <c r="I82" s="326"/>
      <c r="J82" s="326"/>
      <c r="K82" s="326"/>
      <c r="L82" s="418" t="s">
        <v>37</v>
      </c>
      <c r="M82" s="419"/>
      <c r="N82" s="419"/>
      <c r="O82" s="420"/>
      <c r="P82" s="365"/>
      <c r="Q82" s="365"/>
      <c r="R82" s="365"/>
      <c r="S82" s="365"/>
      <c r="T82" s="365"/>
      <c r="U82" s="365"/>
      <c r="V82" s="428"/>
      <c r="W82" s="428"/>
      <c r="X82" s="428"/>
      <c r="Y82" s="428"/>
      <c r="Z82" s="428"/>
      <c r="AA82" s="365"/>
      <c r="AB82" s="365"/>
      <c r="AC82" s="365"/>
      <c r="AD82" s="365"/>
      <c r="AE82" s="365"/>
      <c r="AF82" s="365"/>
      <c r="AG82" s="365"/>
      <c r="AH82" s="365"/>
      <c r="AI82" s="365"/>
      <c r="AJ82" s="365"/>
      <c r="AK82" s="365"/>
      <c r="AL82" s="365"/>
      <c r="AM82" s="365"/>
      <c r="AN82" s="365"/>
      <c r="AO82" s="366"/>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row>
    <row r="83" spans="2:137" ht="15.75" customHeight="1" x14ac:dyDescent="0.25">
      <c r="B83" s="391"/>
      <c r="C83" s="418" t="s">
        <v>183</v>
      </c>
      <c r="D83" s="419"/>
      <c r="E83" s="419"/>
      <c r="F83" s="419"/>
      <c r="G83" s="419"/>
      <c r="H83" s="419"/>
      <c r="I83" s="419"/>
      <c r="J83" s="419"/>
      <c r="K83" s="420"/>
      <c r="L83" s="154"/>
      <c r="M83" s="155"/>
      <c r="N83" s="155"/>
      <c r="O83" s="156"/>
      <c r="P83" s="365"/>
      <c r="Q83" s="365"/>
      <c r="R83" s="365"/>
      <c r="S83" s="365"/>
      <c r="T83" s="365"/>
      <c r="U83" s="365"/>
      <c r="V83" s="421" t="s">
        <v>88</v>
      </c>
      <c r="W83" s="422"/>
      <c r="X83" s="422"/>
      <c r="Y83" s="422"/>
      <c r="Z83" s="423"/>
      <c r="AA83" s="202"/>
      <c r="AB83" s="203"/>
      <c r="AC83" s="203"/>
      <c r="AD83" s="203"/>
      <c r="AE83" s="203"/>
      <c r="AF83" s="203"/>
      <c r="AG83" s="203"/>
      <c r="AH83" s="203"/>
      <c r="AI83" s="203"/>
      <c r="AJ83" s="203"/>
      <c r="AK83" s="203"/>
      <c r="AL83" s="203"/>
      <c r="AM83" s="203"/>
      <c r="AN83" s="204"/>
      <c r="AO83" s="366"/>
      <c r="AP83" s="18"/>
      <c r="AQ83" s="18"/>
      <c r="AR83" s="18"/>
      <c r="AS83" s="18"/>
      <c r="AT83" s="18"/>
      <c r="AU83" s="18"/>
      <c r="AV83" s="27"/>
      <c r="AW83" s="11"/>
      <c r="AX83" s="11"/>
      <c r="AY83" s="11"/>
      <c r="AZ83" s="11"/>
      <c r="BA83" s="11"/>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row>
    <row r="84" spans="2:137" ht="15.75" customHeight="1" x14ac:dyDescent="0.25">
      <c r="B84" s="391"/>
      <c r="C84" s="418" t="s">
        <v>184</v>
      </c>
      <c r="D84" s="419"/>
      <c r="E84" s="419"/>
      <c r="F84" s="419"/>
      <c r="G84" s="419"/>
      <c r="H84" s="419"/>
      <c r="I84" s="419"/>
      <c r="J84" s="419"/>
      <c r="K84" s="420"/>
      <c r="L84" s="154"/>
      <c r="M84" s="155"/>
      <c r="N84" s="155"/>
      <c r="O84" s="156"/>
      <c r="P84" s="365"/>
      <c r="Q84" s="365"/>
      <c r="R84" s="365"/>
      <c r="S84" s="365"/>
      <c r="T84" s="365"/>
      <c r="U84" s="365"/>
      <c r="V84" s="424"/>
      <c r="W84" s="410"/>
      <c r="X84" s="410"/>
      <c r="Y84" s="410"/>
      <c r="Z84" s="425"/>
      <c r="AA84" s="205"/>
      <c r="AB84" s="206"/>
      <c r="AC84" s="206"/>
      <c r="AD84" s="206"/>
      <c r="AE84" s="206"/>
      <c r="AF84" s="206"/>
      <c r="AG84" s="206"/>
      <c r="AH84" s="206"/>
      <c r="AI84" s="206"/>
      <c r="AJ84" s="206"/>
      <c r="AK84" s="206"/>
      <c r="AL84" s="206"/>
      <c r="AM84" s="206"/>
      <c r="AN84" s="207"/>
      <c r="AO84" s="366"/>
      <c r="AP84" s="18"/>
      <c r="AQ84" s="18"/>
      <c r="AR84" s="18"/>
      <c r="AS84" s="18"/>
      <c r="AT84" s="18"/>
      <c r="AU84" s="18"/>
      <c r="AV84" s="27"/>
      <c r="AW84" s="11"/>
      <c r="AX84" s="11"/>
      <c r="AY84" s="11"/>
      <c r="AZ84" s="11"/>
      <c r="BA84" s="11"/>
      <c r="BB84" s="3"/>
      <c r="BC84" s="5"/>
      <c r="BD84" s="5"/>
      <c r="BE84" s="5"/>
      <c r="BF84" s="5"/>
      <c r="BG84" s="5"/>
      <c r="BH84" s="5"/>
      <c r="BI84" s="27"/>
      <c r="BJ84" s="27"/>
      <c r="BK84" s="27"/>
      <c r="BL84" s="27"/>
      <c r="BM84" s="27"/>
      <c r="BN84" s="27"/>
      <c r="BO84" s="27"/>
      <c r="BP84" s="27"/>
      <c r="BQ84" s="27"/>
      <c r="BR84" s="27"/>
      <c r="BS84" s="27"/>
      <c r="BT84" s="27"/>
      <c r="BU84" s="27"/>
      <c r="BV84" s="27"/>
      <c r="BW84" s="27"/>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row>
    <row r="85" spans="2:137" ht="15.75" customHeight="1" x14ac:dyDescent="0.25">
      <c r="B85" s="391"/>
      <c r="C85" s="418" t="s">
        <v>185</v>
      </c>
      <c r="D85" s="419"/>
      <c r="E85" s="419"/>
      <c r="F85" s="419"/>
      <c r="G85" s="419"/>
      <c r="H85" s="419"/>
      <c r="I85" s="419"/>
      <c r="J85" s="419"/>
      <c r="K85" s="420"/>
      <c r="L85" s="154"/>
      <c r="M85" s="155"/>
      <c r="N85" s="155"/>
      <c r="O85" s="156"/>
      <c r="P85" s="365"/>
      <c r="Q85" s="365"/>
      <c r="R85" s="365"/>
      <c r="S85" s="365"/>
      <c r="T85" s="365"/>
      <c r="U85" s="365"/>
      <c r="V85" s="418" t="s">
        <v>89</v>
      </c>
      <c r="W85" s="419"/>
      <c r="X85" s="419"/>
      <c r="Y85" s="419"/>
      <c r="Z85" s="420"/>
      <c r="AA85" s="449" t="str">
        <f>IF(LEN(TRIM(AA83))=0,"",LEN(TRIM(AA83))-LEN(SUBSTITUTE(AA83," ",""))+1)</f>
        <v/>
      </c>
      <c r="AB85" s="450"/>
      <c r="AC85" s="450"/>
      <c r="AD85" s="451"/>
      <c r="AE85" s="365"/>
      <c r="AF85" s="365"/>
      <c r="AG85" s="365"/>
      <c r="AH85" s="365"/>
      <c r="AI85" s="365"/>
      <c r="AJ85" s="365"/>
      <c r="AK85" s="365"/>
      <c r="AL85" s="365"/>
      <c r="AM85" s="365"/>
      <c r="AN85" s="365"/>
      <c r="AO85" s="366"/>
      <c r="AP85" s="18"/>
      <c r="AQ85" s="18"/>
      <c r="AR85" s="18"/>
      <c r="AS85" s="18"/>
      <c r="AT85" s="18"/>
      <c r="AU85" s="18"/>
      <c r="AV85" s="27"/>
      <c r="AW85" s="11"/>
      <c r="AX85" s="11"/>
      <c r="AY85" s="11"/>
      <c r="AZ85" s="11"/>
      <c r="BA85" s="11"/>
      <c r="BB85" s="3"/>
      <c r="BC85" s="5"/>
      <c r="BD85" s="5"/>
      <c r="BE85" s="5"/>
      <c r="BF85" s="5"/>
      <c r="BG85" s="5"/>
      <c r="BH85" s="5"/>
      <c r="BI85" s="27"/>
      <c r="BJ85" s="27"/>
      <c r="BK85" s="27"/>
      <c r="BL85" s="27"/>
      <c r="BM85" s="27"/>
      <c r="BN85" s="27"/>
      <c r="BO85" s="27"/>
      <c r="BP85" s="27"/>
      <c r="BQ85" s="27"/>
      <c r="BR85" s="27"/>
      <c r="BS85" s="27"/>
      <c r="BT85" s="27"/>
      <c r="BU85" s="27"/>
      <c r="BV85" s="27"/>
      <c r="BW85" s="27"/>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row>
    <row r="86" spans="2:137" ht="6" customHeight="1" x14ac:dyDescent="0.25">
      <c r="B86" s="402"/>
      <c r="C86" s="355"/>
      <c r="D86" s="356"/>
      <c r="E86" s="429"/>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403"/>
      <c r="AP86" s="3"/>
      <c r="AQ86" s="17"/>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row>
    <row r="87" spans="2:137" ht="9" customHeight="1" x14ac:dyDescent="0.25">
      <c r="B87" s="6"/>
      <c r="C87" s="6"/>
      <c r="D87" s="3"/>
      <c r="E87" s="3"/>
      <c r="F87" s="3"/>
      <c r="G87" s="3"/>
      <c r="H87" s="3"/>
      <c r="I87" s="3"/>
      <c r="J87" s="3"/>
      <c r="K87" s="3"/>
      <c r="L87" s="3"/>
      <c r="M87" s="3"/>
      <c r="N87" s="3"/>
      <c r="O87" s="3"/>
      <c r="P87" s="3"/>
      <c r="AM87" s="3"/>
      <c r="AN87" s="6"/>
      <c r="AO87" s="6"/>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row>
    <row r="88" spans="2:137" ht="6" customHeight="1" x14ac:dyDescent="0.25">
      <c r="B88" s="404"/>
      <c r="C88" s="360"/>
      <c r="D88" s="316"/>
      <c r="E88" s="316"/>
      <c r="F88" s="316"/>
      <c r="G88" s="316"/>
      <c r="H88" s="316"/>
      <c r="I88" s="316"/>
      <c r="J88" s="316"/>
      <c r="K88" s="316"/>
      <c r="L88" s="316"/>
      <c r="M88" s="430"/>
      <c r="N88" s="431"/>
      <c r="O88" s="431"/>
      <c r="P88" s="431"/>
      <c r="Q88" s="430"/>
      <c r="R88" s="431"/>
      <c r="S88" s="431"/>
      <c r="T88" s="431"/>
      <c r="U88" s="316"/>
      <c r="V88" s="316"/>
      <c r="W88" s="316"/>
      <c r="X88" s="316"/>
      <c r="Y88" s="316"/>
      <c r="Z88" s="316"/>
      <c r="AA88" s="316"/>
      <c r="AB88" s="316"/>
      <c r="AC88" s="316"/>
      <c r="AD88" s="316"/>
      <c r="AE88" s="316"/>
      <c r="AF88" s="316"/>
      <c r="AG88" s="316"/>
      <c r="AH88" s="316"/>
      <c r="AI88" s="316"/>
      <c r="AJ88" s="316"/>
      <c r="AK88" s="316"/>
      <c r="AL88" s="316"/>
      <c r="AM88" s="316"/>
      <c r="AN88" s="316"/>
      <c r="AO88" s="361"/>
      <c r="AP88" s="3"/>
      <c r="AQ88" s="3"/>
      <c r="AR88" s="3"/>
      <c r="AS88" s="3"/>
      <c r="AT88" s="3"/>
      <c r="AU88" s="3"/>
      <c r="AV88" s="3"/>
      <c r="AW88" s="3"/>
      <c r="AX88" s="3"/>
      <c r="AY88" s="28"/>
      <c r="AZ88" s="29"/>
      <c r="BA88" s="29"/>
      <c r="BB88" s="29"/>
      <c r="BC88" s="28"/>
      <c r="BD88" s="29"/>
      <c r="BE88" s="29"/>
      <c r="BF88" s="29"/>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row>
    <row r="89" spans="2:137" ht="15.75" customHeight="1" x14ac:dyDescent="0.25">
      <c r="B89" s="391"/>
      <c r="C89" s="331" t="s">
        <v>35</v>
      </c>
      <c r="D89" s="332"/>
      <c r="E89" s="332"/>
      <c r="F89" s="332"/>
      <c r="G89" s="332"/>
      <c r="H89" s="332"/>
      <c r="I89" s="332"/>
      <c r="J89" s="332"/>
      <c r="K89" s="333"/>
      <c r="L89" s="418" t="s">
        <v>37</v>
      </c>
      <c r="M89" s="419"/>
      <c r="N89" s="419"/>
      <c r="O89" s="420"/>
      <c r="P89" s="432"/>
      <c r="Q89" s="433"/>
      <c r="R89" s="434"/>
      <c r="S89" s="434"/>
      <c r="T89" s="434"/>
      <c r="U89" s="326"/>
      <c r="V89" s="331" t="s">
        <v>36</v>
      </c>
      <c r="W89" s="332"/>
      <c r="X89" s="332"/>
      <c r="Y89" s="332"/>
      <c r="Z89" s="332"/>
      <c r="AA89" s="332"/>
      <c r="AB89" s="332"/>
      <c r="AC89" s="332"/>
      <c r="AD89" s="333"/>
      <c r="AE89" s="418" t="s">
        <v>37</v>
      </c>
      <c r="AF89" s="419"/>
      <c r="AG89" s="419"/>
      <c r="AH89" s="420"/>
      <c r="AI89" s="365"/>
      <c r="AJ89" s="326"/>
      <c r="AK89" s="326"/>
      <c r="AL89" s="326"/>
      <c r="AM89" s="326"/>
      <c r="AN89" s="326"/>
      <c r="AO89" s="366"/>
      <c r="AP89" s="30"/>
      <c r="AQ89" s="30"/>
      <c r="AR89" s="30"/>
      <c r="AS89" s="30"/>
      <c r="AT89" s="30"/>
      <c r="AU89" s="30"/>
      <c r="AV89" s="30"/>
      <c r="AW89" s="30"/>
      <c r="AX89" s="31"/>
      <c r="AY89" s="31"/>
      <c r="AZ89" s="31"/>
      <c r="BA89" s="31"/>
      <c r="BB89" s="29"/>
      <c r="BC89" s="27"/>
      <c r="BD89" s="11"/>
      <c r="BE89" s="11"/>
      <c r="BF89" s="11"/>
      <c r="BG89" s="3"/>
      <c r="BH89" s="3"/>
      <c r="BI89" s="3"/>
      <c r="BJ89" s="3"/>
      <c r="BK89" s="3"/>
      <c r="BL89" s="3"/>
      <c r="BM89" s="30"/>
      <c r="BN89" s="30"/>
      <c r="BO89" s="30"/>
      <c r="BP89" s="30"/>
      <c r="BQ89" s="30"/>
      <c r="BR89" s="30"/>
      <c r="BS89" s="30"/>
      <c r="BT89" s="31"/>
      <c r="BU89" s="31"/>
      <c r="BV89" s="31"/>
      <c r="BW89" s="31"/>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row>
    <row r="90" spans="2:137" ht="15.75" customHeight="1" x14ac:dyDescent="0.25">
      <c r="B90" s="391"/>
      <c r="C90" s="400"/>
      <c r="D90" s="400"/>
      <c r="E90" s="400"/>
      <c r="F90" s="400"/>
      <c r="G90" s="400"/>
      <c r="H90" s="400"/>
      <c r="I90" s="400"/>
      <c r="J90" s="400"/>
      <c r="K90" s="400"/>
      <c r="L90" s="199"/>
      <c r="M90" s="200"/>
      <c r="N90" s="200"/>
      <c r="O90" s="201"/>
      <c r="P90" s="432"/>
      <c r="Q90" s="432"/>
      <c r="R90" s="376"/>
      <c r="S90" s="376"/>
      <c r="T90" s="376"/>
      <c r="U90" s="326"/>
      <c r="V90" s="417"/>
      <c r="W90" s="417"/>
      <c r="X90" s="417"/>
      <c r="Y90" s="417"/>
      <c r="Z90" s="417"/>
      <c r="AA90" s="417"/>
      <c r="AB90" s="417"/>
      <c r="AC90" s="417"/>
      <c r="AD90" s="417"/>
      <c r="AE90" s="199"/>
      <c r="AF90" s="200"/>
      <c r="AG90" s="200"/>
      <c r="AH90" s="201"/>
      <c r="AI90" s="365"/>
      <c r="AJ90" s="326"/>
      <c r="AK90" s="326"/>
      <c r="AL90" s="326"/>
      <c r="AM90" s="326"/>
      <c r="AN90" s="326"/>
      <c r="AO90" s="366"/>
      <c r="AP90" s="30"/>
      <c r="AQ90" s="30"/>
      <c r="AR90" s="30"/>
      <c r="AS90" s="30"/>
      <c r="AT90" s="30"/>
      <c r="AU90" s="30"/>
      <c r="AV90" s="30"/>
      <c r="AW90" s="30"/>
      <c r="AX90" s="31"/>
      <c r="AY90" s="31"/>
      <c r="AZ90" s="31"/>
      <c r="BA90" s="31"/>
      <c r="BB90" s="29"/>
      <c r="BC90" s="27"/>
      <c r="BD90" s="11"/>
      <c r="BE90" s="11"/>
      <c r="BF90" s="11"/>
      <c r="BG90" s="3"/>
      <c r="BH90" s="3"/>
      <c r="BI90" s="3"/>
      <c r="BJ90" s="3"/>
      <c r="BK90" s="3"/>
      <c r="BL90" s="3"/>
      <c r="BM90" s="30"/>
      <c r="BN90" s="30"/>
      <c r="BO90" s="30"/>
      <c r="BP90" s="30"/>
      <c r="BQ90" s="30"/>
      <c r="BR90" s="30"/>
      <c r="BS90" s="30"/>
      <c r="BT90" s="31"/>
      <c r="BU90" s="31"/>
      <c r="BV90" s="31"/>
      <c r="BW90" s="31"/>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row>
    <row r="91" spans="2:137" ht="6" customHeight="1" x14ac:dyDescent="0.25">
      <c r="B91" s="402"/>
      <c r="C91" s="355"/>
      <c r="D91" s="355"/>
      <c r="E91" s="355"/>
      <c r="F91" s="355"/>
      <c r="G91" s="355"/>
      <c r="H91" s="355"/>
      <c r="I91" s="355"/>
      <c r="J91" s="355"/>
      <c r="K91" s="355"/>
      <c r="L91" s="356"/>
      <c r="M91" s="435"/>
      <c r="N91" s="436"/>
      <c r="O91" s="436"/>
      <c r="P91" s="436"/>
      <c r="Q91" s="435"/>
      <c r="R91" s="436"/>
      <c r="S91" s="436"/>
      <c r="T91" s="436"/>
      <c r="U91" s="356"/>
      <c r="V91" s="356"/>
      <c r="W91" s="356"/>
      <c r="X91" s="356"/>
      <c r="Y91" s="356"/>
      <c r="Z91" s="356"/>
      <c r="AA91" s="356"/>
      <c r="AB91" s="356"/>
      <c r="AC91" s="356"/>
      <c r="AD91" s="356"/>
      <c r="AE91" s="356"/>
      <c r="AF91" s="356"/>
      <c r="AG91" s="356"/>
      <c r="AH91" s="356"/>
      <c r="AI91" s="356"/>
      <c r="AJ91" s="356"/>
      <c r="AK91" s="356"/>
      <c r="AL91" s="356"/>
      <c r="AM91" s="356"/>
      <c r="AN91" s="356"/>
      <c r="AO91" s="403"/>
      <c r="AP91" s="3"/>
      <c r="AQ91" s="3"/>
      <c r="AR91" s="3"/>
      <c r="AS91" s="3"/>
      <c r="AT91" s="3"/>
      <c r="AU91" s="3"/>
      <c r="AV91" s="3"/>
      <c r="AW91" s="3"/>
      <c r="AX91" s="3"/>
      <c r="AY91" s="28"/>
      <c r="AZ91" s="29"/>
      <c r="BA91" s="29"/>
      <c r="BB91" s="29"/>
      <c r="BC91" s="28"/>
      <c r="BD91" s="29"/>
      <c r="BE91" s="29"/>
      <c r="BF91" s="29"/>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row>
    <row r="92" spans="2:137" ht="9" customHeight="1" x14ac:dyDescent="0.25">
      <c r="B92" s="6"/>
      <c r="C92" s="6"/>
      <c r="D92" s="3"/>
      <c r="E92" s="3"/>
      <c r="F92" s="3"/>
      <c r="G92" s="3"/>
      <c r="H92" s="3"/>
      <c r="I92" s="3"/>
      <c r="J92" s="3"/>
      <c r="K92" s="3"/>
      <c r="L92" s="3"/>
      <c r="M92" s="3"/>
      <c r="N92" s="3"/>
      <c r="O92" s="3"/>
      <c r="P92" s="3"/>
    </row>
    <row r="93" spans="2:137" ht="6.75" customHeight="1" x14ac:dyDescent="0.25">
      <c r="B93" s="6"/>
      <c r="C93" s="6"/>
      <c r="D93" s="3"/>
      <c r="E93" s="3"/>
      <c r="F93" s="3"/>
      <c r="G93" s="3"/>
      <c r="H93" s="3"/>
      <c r="I93" s="3"/>
      <c r="J93" s="3"/>
      <c r="K93" s="3"/>
      <c r="L93" s="3"/>
      <c r="M93" s="3"/>
      <c r="N93" s="3"/>
      <c r="O93" s="3"/>
      <c r="P93" s="3"/>
    </row>
    <row r="94" spans="2:137" ht="6" customHeight="1" x14ac:dyDescent="0.25">
      <c r="B94" s="414"/>
      <c r="C94" s="415"/>
      <c r="D94" s="360"/>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61"/>
    </row>
    <row r="95" spans="2:137" ht="15.75" x14ac:dyDescent="0.25">
      <c r="B95" s="330"/>
      <c r="C95" s="363" t="s">
        <v>182</v>
      </c>
      <c r="D95" s="395"/>
      <c r="E95" s="326"/>
      <c r="F95" s="326"/>
      <c r="G95" s="326"/>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66"/>
    </row>
    <row r="96" spans="2:137" ht="15" x14ac:dyDescent="0.25">
      <c r="B96" s="367"/>
      <c r="C96" s="371"/>
      <c r="D96" s="368"/>
      <c r="E96" s="368"/>
      <c r="F96" s="368"/>
      <c r="G96" s="368"/>
      <c r="H96" s="368"/>
      <c r="I96" s="368"/>
      <c r="J96" s="368"/>
      <c r="K96" s="368"/>
      <c r="L96" s="371"/>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26"/>
      <c r="AL96" s="326"/>
      <c r="AM96" s="326"/>
      <c r="AN96" s="326"/>
      <c r="AO96" s="366"/>
    </row>
    <row r="97" spans="2:41" ht="15" x14ac:dyDescent="0.25">
      <c r="B97" s="367"/>
      <c r="C97" s="418" t="s">
        <v>91</v>
      </c>
      <c r="D97" s="419"/>
      <c r="E97" s="419"/>
      <c r="F97" s="419"/>
      <c r="G97" s="419"/>
      <c r="H97" s="419"/>
      <c r="I97" s="419"/>
      <c r="J97" s="419"/>
      <c r="K97" s="420"/>
      <c r="L97" s="418" t="s">
        <v>37</v>
      </c>
      <c r="M97" s="419"/>
      <c r="N97" s="419"/>
      <c r="O97" s="420"/>
      <c r="P97" s="326"/>
      <c r="Q97" s="326"/>
      <c r="R97" s="326"/>
      <c r="S97" s="372"/>
      <c r="T97" s="326"/>
      <c r="U97" s="437"/>
      <c r="V97" s="438" t="s">
        <v>90</v>
      </c>
      <c r="W97" s="439"/>
      <c r="X97" s="439"/>
      <c r="Y97" s="439"/>
      <c r="Z97" s="439"/>
      <c r="AA97" s="439"/>
      <c r="AB97" s="439"/>
      <c r="AC97" s="439"/>
      <c r="AD97" s="439"/>
      <c r="AE97" s="418" t="s">
        <v>37</v>
      </c>
      <c r="AF97" s="419"/>
      <c r="AG97" s="419"/>
      <c r="AH97" s="420"/>
      <c r="AI97" s="368"/>
      <c r="AJ97" s="368"/>
      <c r="AK97" s="326"/>
      <c r="AL97" s="326"/>
      <c r="AM97" s="326"/>
      <c r="AN97" s="326"/>
      <c r="AO97" s="366"/>
    </row>
    <row r="98" spans="2:41" ht="15" x14ac:dyDescent="0.25">
      <c r="B98" s="367"/>
      <c r="C98" s="368"/>
      <c r="D98" s="368"/>
      <c r="E98" s="368"/>
      <c r="F98" s="368"/>
      <c r="G98" s="368"/>
      <c r="H98" s="368"/>
      <c r="I98" s="368"/>
      <c r="J98" s="368"/>
      <c r="K98" s="368"/>
      <c r="L98" s="199"/>
      <c r="M98" s="200"/>
      <c r="N98" s="200"/>
      <c r="O98" s="201"/>
      <c r="P98" s="326"/>
      <c r="Q98" s="326"/>
      <c r="R98" s="326"/>
      <c r="S98" s="368"/>
      <c r="T98" s="368"/>
      <c r="U98" s="371"/>
      <c r="V98" s="440" t="s">
        <v>38</v>
      </c>
      <c r="W98" s="441"/>
      <c r="X98" s="441"/>
      <c r="Y98" s="441"/>
      <c r="Z98" s="441"/>
      <c r="AA98" s="441"/>
      <c r="AB98" s="441"/>
      <c r="AC98" s="441"/>
      <c r="AD98" s="441"/>
      <c r="AE98" s="199"/>
      <c r="AF98" s="200"/>
      <c r="AG98" s="200"/>
      <c r="AH98" s="201"/>
      <c r="AI98" s="368"/>
      <c r="AJ98" s="442" t="str">
        <f>IF(AE98=0,"",CONCATENATE(V98,"_",AE98,"ks"))</f>
        <v/>
      </c>
      <c r="AK98" s="326"/>
      <c r="AL98" s="326"/>
      <c r="AM98" s="326"/>
      <c r="AN98" s="326"/>
      <c r="AO98" s="366"/>
    </row>
    <row r="99" spans="2:41" ht="14.25" x14ac:dyDescent="0.2">
      <c r="B99" s="367"/>
      <c r="C99" s="326"/>
      <c r="D99" s="326"/>
      <c r="E99" s="326"/>
      <c r="F99" s="326"/>
      <c r="G99" s="326"/>
      <c r="H99" s="326"/>
      <c r="I99" s="326"/>
      <c r="J99" s="326"/>
      <c r="K99" s="326"/>
      <c r="L99" s="326"/>
      <c r="M99" s="326"/>
      <c r="N99" s="326"/>
      <c r="O99" s="326"/>
      <c r="P99" s="326"/>
      <c r="Q99" s="326"/>
      <c r="R99" s="326"/>
      <c r="S99" s="372"/>
      <c r="T99" s="326"/>
      <c r="U99" s="437"/>
      <c r="V99" s="440" t="s">
        <v>39</v>
      </c>
      <c r="W99" s="441"/>
      <c r="X99" s="441"/>
      <c r="Y99" s="441"/>
      <c r="Z99" s="441"/>
      <c r="AA99" s="441"/>
      <c r="AB99" s="441"/>
      <c r="AC99" s="441"/>
      <c r="AD99" s="441"/>
      <c r="AE99" s="199"/>
      <c r="AF99" s="200"/>
      <c r="AG99" s="200"/>
      <c r="AH99" s="201"/>
      <c r="AI99" s="368"/>
      <c r="AJ99" s="442" t="str">
        <f>IF(AE99=0,"",CONCATENATE(V99,"_",AE99,"ks"))</f>
        <v/>
      </c>
      <c r="AK99" s="326"/>
      <c r="AL99" s="326"/>
      <c r="AM99" s="326"/>
      <c r="AN99" s="326"/>
      <c r="AO99" s="366"/>
    </row>
    <row r="100" spans="2:41" ht="15" x14ac:dyDescent="0.25">
      <c r="B100" s="367"/>
      <c r="C100" s="418" t="s">
        <v>92</v>
      </c>
      <c r="D100" s="419"/>
      <c r="E100" s="419"/>
      <c r="F100" s="419"/>
      <c r="G100" s="419"/>
      <c r="H100" s="419"/>
      <c r="I100" s="419"/>
      <c r="J100" s="419"/>
      <c r="K100" s="420"/>
      <c r="L100" s="418" t="s">
        <v>37</v>
      </c>
      <c r="M100" s="419"/>
      <c r="N100" s="419"/>
      <c r="O100" s="420"/>
      <c r="P100" s="326"/>
      <c r="Q100" s="326"/>
      <c r="R100" s="326"/>
      <c r="S100" s="368"/>
      <c r="T100" s="368"/>
      <c r="U100" s="371"/>
      <c r="V100" s="440" t="s">
        <v>40</v>
      </c>
      <c r="W100" s="441"/>
      <c r="X100" s="441"/>
      <c r="Y100" s="441"/>
      <c r="Z100" s="441"/>
      <c r="AA100" s="441"/>
      <c r="AB100" s="441"/>
      <c r="AC100" s="441"/>
      <c r="AD100" s="441"/>
      <c r="AE100" s="199"/>
      <c r="AF100" s="200"/>
      <c r="AG100" s="200"/>
      <c r="AH100" s="201"/>
      <c r="AI100" s="368"/>
      <c r="AJ100" s="442" t="str">
        <f>IF(AE100=0,"",CONCATENATE(V100,"_",AE100,"ks"))</f>
        <v/>
      </c>
      <c r="AK100" s="326"/>
      <c r="AL100" s="326"/>
      <c r="AM100" s="326"/>
      <c r="AN100" s="326"/>
      <c r="AO100" s="366"/>
    </row>
    <row r="101" spans="2:41" ht="15.75" x14ac:dyDescent="0.25">
      <c r="B101" s="391"/>
      <c r="C101" s="400"/>
      <c r="D101" s="400"/>
      <c r="E101" s="400"/>
      <c r="F101" s="400"/>
      <c r="G101" s="400"/>
      <c r="H101" s="400"/>
      <c r="I101" s="400"/>
      <c r="J101" s="400"/>
      <c r="K101" s="400"/>
      <c r="L101" s="199"/>
      <c r="M101" s="200"/>
      <c r="N101" s="200"/>
      <c r="O101" s="201"/>
      <c r="P101" s="326"/>
      <c r="Q101" s="326"/>
      <c r="R101" s="400"/>
      <c r="S101" s="372"/>
      <c r="T101" s="326"/>
      <c r="U101" s="437"/>
      <c r="V101" s="440" t="s">
        <v>41</v>
      </c>
      <c r="W101" s="441"/>
      <c r="X101" s="441"/>
      <c r="Y101" s="441"/>
      <c r="Z101" s="441"/>
      <c r="AA101" s="441"/>
      <c r="AB101" s="441"/>
      <c r="AC101" s="441"/>
      <c r="AD101" s="441"/>
      <c r="AE101" s="199"/>
      <c r="AF101" s="200"/>
      <c r="AG101" s="200"/>
      <c r="AH101" s="201"/>
      <c r="AI101" s="368"/>
      <c r="AJ101" s="442" t="str">
        <f>IF(AE101=0,"",CONCATENATE(V101,"_",AE101,"ks"))</f>
        <v/>
      </c>
      <c r="AK101" s="326"/>
      <c r="AL101" s="326"/>
      <c r="AM101" s="326"/>
      <c r="AN101" s="326"/>
      <c r="AO101" s="366"/>
    </row>
    <row r="102" spans="2:41" ht="8.25" customHeight="1" x14ac:dyDescent="0.25">
      <c r="B102" s="443"/>
      <c r="C102" s="368"/>
      <c r="D102" s="368"/>
      <c r="E102" s="368"/>
      <c r="F102" s="368"/>
      <c r="G102" s="368"/>
      <c r="H102" s="368"/>
      <c r="I102" s="368"/>
      <c r="J102" s="368"/>
      <c r="K102" s="368"/>
      <c r="L102" s="368"/>
      <c r="M102" s="368"/>
      <c r="N102" s="368"/>
      <c r="O102" s="368"/>
      <c r="P102" s="368"/>
      <c r="Q102" s="400"/>
      <c r="R102" s="400"/>
      <c r="S102" s="368"/>
      <c r="T102" s="368"/>
      <c r="U102" s="371"/>
      <c r="V102" s="368"/>
      <c r="W102" s="368"/>
      <c r="X102" s="368"/>
      <c r="Y102" s="368"/>
      <c r="Z102" s="368"/>
      <c r="AA102" s="368"/>
      <c r="AB102" s="368"/>
      <c r="AC102" s="368"/>
      <c r="AD102" s="368"/>
      <c r="AE102" s="368"/>
      <c r="AF102" s="368"/>
      <c r="AG102" s="368"/>
      <c r="AH102" s="368"/>
      <c r="AI102" s="368"/>
      <c r="AJ102" s="368"/>
      <c r="AK102" s="400"/>
      <c r="AL102" s="326"/>
      <c r="AM102" s="326"/>
      <c r="AN102" s="326"/>
      <c r="AO102" s="366"/>
    </row>
    <row r="103" spans="2:41" ht="6.75" customHeight="1" x14ac:dyDescent="0.25">
      <c r="B103" s="443"/>
      <c r="C103" s="368"/>
      <c r="D103" s="368"/>
      <c r="E103" s="368"/>
      <c r="F103" s="368"/>
      <c r="G103" s="368"/>
      <c r="H103" s="368"/>
      <c r="I103" s="368"/>
      <c r="J103" s="368"/>
      <c r="K103" s="368"/>
      <c r="L103" s="368"/>
      <c r="M103" s="368"/>
      <c r="N103" s="368"/>
      <c r="O103" s="368"/>
      <c r="P103" s="368"/>
      <c r="Q103" s="400"/>
      <c r="R103" s="400"/>
      <c r="S103" s="368"/>
      <c r="T103" s="368"/>
      <c r="U103" s="371"/>
      <c r="V103" s="368"/>
      <c r="W103" s="368"/>
      <c r="X103" s="368"/>
      <c r="Y103" s="368"/>
      <c r="Z103" s="368"/>
      <c r="AA103" s="368"/>
      <c r="AB103" s="368"/>
      <c r="AC103" s="368"/>
      <c r="AD103" s="368"/>
      <c r="AE103" s="368"/>
      <c r="AF103" s="368"/>
      <c r="AG103" s="368"/>
      <c r="AH103" s="368"/>
      <c r="AI103" s="368"/>
      <c r="AJ103" s="368"/>
      <c r="AK103" s="400"/>
      <c r="AL103" s="400"/>
      <c r="AM103" s="326"/>
      <c r="AN103" s="326"/>
      <c r="AO103" s="366"/>
    </row>
    <row r="104" spans="2:41" ht="18" x14ac:dyDescent="0.25">
      <c r="B104" s="447"/>
      <c r="C104" s="453" t="s">
        <v>225</v>
      </c>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48"/>
    </row>
    <row r="105" spans="2:41" ht="15.75" x14ac:dyDescent="0.25">
      <c r="B105" s="444"/>
      <c r="C105" s="445"/>
      <c r="D105" s="445"/>
      <c r="E105" s="445"/>
      <c r="F105" s="445"/>
      <c r="G105" s="446"/>
      <c r="H105" s="446"/>
      <c r="I105" s="446"/>
      <c r="J105" s="446"/>
      <c r="K105" s="446"/>
      <c r="L105" s="446"/>
      <c r="M105" s="446"/>
      <c r="N105" s="446"/>
      <c r="O105" s="446"/>
      <c r="P105" s="445"/>
      <c r="Q105" s="355"/>
      <c r="R105" s="355"/>
      <c r="S105" s="445"/>
      <c r="T105" s="445"/>
      <c r="U105" s="429"/>
      <c r="V105" s="446"/>
      <c r="W105" s="446"/>
      <c r="X105" s="446"/>
      <c r="Y105" s="446"/>
      <c r="Z105" s="446"/>
      <c r="AA105" s="446"/>
      <c r="AB105" s="446"/>
      <c r="AC105" s="446"/>
      <c r="AD105" s="446"/>
      <c r="AE105" s="445"/>
      <c r="AF105" s="445"/>
      <c r="AG105" s="445"/>
      <c r="AH105" s="445"/>
      <c r="AI105" s="445"/>
      <c r="AJ105" s="445"/>
      <c r="AK105" s="355"/>
      <c r="AL105" s="355"/>
      <c r="AM105" s="356"/>
      <c r="AN105" s="356"/>
      <c r="AO105" s="403"/>
    </row>
    <row r="106" spans="2:41" ht="15.75" x14ac:dyDescent="0.25">
      <c r="B106" s="16"/>
      <c r="C106" s="16"/>
      <c r="D106" s="16"/>
      <c r="E106" s="16"/>
      <c r="F106" s="16"/>
      <c r="G106" s="16"/>
      <c r="H106" s="16"/>
      <c r="I106" s="16"/>
      <c r="J106" s="16"/>
      <c r="K106" s="16"/>
      <c r="L106" s="16"/>
      <c r="M106" s="16"/>
      <c r="N106" s="16"/>
      <c r="O106" s="16"/>
      <c r="P106" s="16"/>
      <c r="Q106" s="6"/>
      <c r="R106" s="6"/>
      <c r="S106" s="16"/>
      <c r="T106" s="16"/>
      <c r="U106" s="17"/>
      <c r="V106" s="16"/>
      <c r="W106" s="16"/>
      <c r="X106" s="16"/>
      <c r="Y106" s="16"/>
      <c r="Z106" s="16"/>
      <c r="AA106" s="16"/>
      <c r="AB106" s="16"/>
      <c r="AC106" s="16"/>
      <c r="AD106" s="16"/>
      <c r="AE106" s="16"/>
      <c r="AF106" s="16"/>
      <c r="AG106" s="16"/>
      <c r="AH106" s="16"/>
      <c r="AI106" s="16"/>
      <c r="AJ106" s="16"/>
      <c r="AK106" s="6"/>
      <c r="AL106" s="6"/>
    </row>
  </sheetData>
  <sheetProtection password="E912" sheet="1" objects="1" scenarios="1" selectLockedCells="1"/>
  <dataConsolidate/>
  <mergeCells count="196">
    <mergeCell ref="Z59:AC59"/>
    <mergeCell ref="V60:Y60"/>
    <mergeCell ref="Z60:AC60"/>
    <mergeCell ref="V61:Y61"/>
    <mergeCell ref="Z61:AC61"/>
    <mergeCell ref="AH27:AJ27"/>
    <mergeCell ref="AH28:AJ28"/>
    <mergeCell ref="AH29:AJ29"/>
    <mergeCell ref="C65:N65"/>
    <mergeCell ref="O65:T65"/>
    <mergeCell ref="V56:Y56"/>
    <mergeCell ref="Z56:AC56"/>
    <mergeCell ref="V57:Y57"/>
    <mergeCell ref="Z57:AC57"/>
    <mergeCell ref="V58:Y58"/>
    <mergeCell ref="H55:T56"/>
    <mergeCell ref="Z58:AC58"/>
    <mergeCell ref="V59:Y59"/>
    <mergeCell ref="O27:S27"/>
    <mergeCell ref="T27:V27"/>
    <mergeCell ref="O28:S28"/>
    <mergeCell ref="T28:V28"/>
    <mergeCell ref="C63:N63"/>
    <mergeCell ref="O63:T63"/>
    <mergeCell ref="C74:K74"/>
    <mergeCell ref="C75:K75"/>
    <mergeCell ref="C76:K76"/>
    <mergeCell ref="C83:K83"/>
    <mergeCell ref="C84:K84"/>
    <mergeCell ref="C85:K85"/>
    <mergeCell ref="AE97:AH97"/>
    <mergeCell ref="AE98:AH98"/>
    <mergeCell ref="AE99:AH99"/>
    <mergeCell ref="AA85:AD85"/>
    <mergeCell ref="V74:Z75"/>
    <mergeCell ref="AA74:AN75"/>
    <mergeCell ref="AA83:AN84"/>
    <mergeCell ref="V83:Z84"/>
    <mergeCell ref="V85:Z85"/>
    <mergeCell ref="L83:O83"/>
    <mergeCell ref="L84:O84"/>
    <mergeCell ref="L85:O85"/>
    <mergeCell ref="G105:O105"/>
    <mergeCell ref="V105:AD105"/>
    <mergeCell ref="C100:K100"/>
    <mergeCell ref="C97:K97"/>
    <mergeCell ref="C89:K89"/>
    <mergeCell ref="L89:O89"/>
    <mergeCell ref="Q89:T89"/>
    <mergeCell ref="AE89:AH89"/>
    <mergeCell ref="V89:AD89"/>
    <mergeCell ref="L100:O100"/>
    <mergeCell ref="AE90:AH90"/>
    <mergeCell ref="L98:O98"/>
    <mergeCell ref="L101:O101"/>
    <mergeCell ref="AE100:AH100"/>
    <mergeCell ref="AE101:AH101"/>
    <mergeCell ref="L97:O97"/>
    <mergeCell ref="L90:O90"/>
    <mergeCell ref="C104:AN104"/>
    <mergeCell ref="C64:N64"/>
    <mergeCell ref="O64:T64"/>
    <mergeCell ref="C60:G60"/>
    <mergeCell ref="H60:T60"/>
    <mergeCell ref="C61:G61"/>
    <mergeCell ref="H61:T61"/>
    <mergeCell ref="C58:G58"/>
    <mergeCell ref="H58:T58"/>
    <mergeCell ref="C59:G59"/>
    <mergeCell ref="H59:T59"/>
    <mergeCell ref="C57:G57"/>
    <mergeCell ref="H57:T57"/>
    <mergeCell ref="D48:H48"/>
    <mergeCell ref="J48:N48"/>
    <mergeCell ref="P48:T48"/>
    <mergeCell ref="V48:Z48"/>
    <mergeCell ref="AB48:AF48"/>
    <mergeCell ref="AH48:AL48"/>
    <mergeCell ref="D47:H47"/>
    <mergeCell ref="J47:N47"/>
    <mergeCell ref="P47:T47"/>
    <mergeCell ref="V47:Z47"/>
    <mergeCell ref="AB47:AF47"/>
    <mergeCell ref="AH47:AL47"/>
    <mergeCell ref="D50:Q50"/>
    <mergeCell ref="R50:V50"/>
    <mergeCell ref="D46:H46"/>
    <mergeCell ref="J46:N46"/>
    <mergeCell ref="P46:T46"/>
    <mergeCell ref="V46:Z46"/>
    <mergeCell ref="AB46:AF46"/>
    <mergeCell ref="AH46:AL46"/>
    <mergeCell ref="D45:H45"/>
    <mergeCell ref="J45:N45"/>
    <mergeCell ref="P45:T45"/>
    <mergeCell ref="V45:Z45"/>
    <mergeCell ref="AB45:AF45"/>
    <mergeCell ref="AH45:AL45"/>
    <mergeCell ref="D44:H44"/>
    <mergeCell ref="J44:N44"/>
    <mergeCell ref="P44:T44"/>
    <mergeCell ref="V44:Z44"/>
    <mergeCell ref="AB44:AF44"/>
    <mergeCell ref="AH44:AL44"/>
    <mergeCell ref="D43:H43"/>
    <mergeCell ref="J43:N43"/>
    <mergeCell ref="P43:T43"/>
    <mergeCell ref="V43:Z43"/>
    <mergeCell ref="AB43:AF43"/>
    <mergeCell ref="AH43:AL43"/>
    <mergeCell ref="D42:H42"/>
    <mergeCell ref="J42:N42"/>
    <mergeCell ref="P42:T42"/>
    <mergeCell ref="V42:Z42"/>
    <mergeCell ref="AB42:AF42"/>
    <mergeCell ref="AH42:AL42"/>
    <mergeCell ref="D41:H41"/>
    <mergeCell ref="J41:N41"/>
    <mergeCell ref="P41:T41"/>
    <mergeCell ref="V41:Z41"/>
    <mergeCell ref="AB41:AF41"/>
    <mergeCell ref="AH41:AL41"/>
    <mergeCell ref="D40:H40"/>
    <mergeCell ref="J40:N40"/>
    <mergeCell ref="P40:T40"/>
    <mergeCell ref="V40:Z40"/>
    <mergeCell ref="AB40:AF40"/>
    <mergeCell ref="AH40:AL40"/>
    <mergeCell ref="D39:H39"/>
    <mergeCell ref="J39:N39"/>
    <mergeCell ref="P39:T39"/>
    <mergeCell ref="V39:Z39"/>
    <mergeCell ref="AB39:AF39"/>
    <mergeCell ref="AH39:AL39"/>
    <mergeCell ref="D37:AM37"/>
    <mergeCell ref="D38:H38"/>
    <mergeCell ref="J38:N38"/>
    <mergeCell ref="P38:T38"/>
    <mergeCell ref="V38:Z38"/>
    <mergeCell ref="AB38:AF38"/>
    <mergeCell ref="AH38:AL38"/>
    <mergeCell ref="D32:Q32"/>
    <mergeCell ref="R32:V32"/>
    <mergeCell ref="D33:Q33"/>
    <mergeCell ref="R33:V33"/>
    <mergeCell ref="D35:Q35"/>
    <mergeCell ref="R35:V35"/>
    <mergeCell ref="O29:S29"/>
    <mergeCell ref="T29:V29"/>
    <mergeCell ref="D27:H27"/>
    <mergeCell ref="I27:K27"/>
    <mergeCell ref="D28:H28"/>
    <mergeCell ref="I28:K28"/>
    <mergeCell ref="C16:K16"/>
    <mergeCell ref="Z27:AG27"/>
    <mergeCell ref="Z28:AG28"/>
    <mergeCell ref="Z29:AG29"/>
    <mergeCell ref="X8:AB8"/>
    <mergeCell ref="AC8:AN8"/>
    <mergeCell ref="C14:K14"/>
    <mergeCell ref="L14:V14"/>
    <mergeCell ref="AX14:BB14"/>
    <mergeCell ref="BC14:BN14"/>
    <mergeCell ref="AX12:BK12"/>
    <mergeCell ref="C13:K13"/>
    <mergeCell ref="L13:V13"/>
    <mergeCell ref="X13:AB13"/>
    <mergeCell ref="AX13:BB13"/>
    <mergeCell ref="BC13:BN13"/>
    <mergeCell ref="C12:K12"/>
    <mergeCell ref="L12:V12"/>
    <mergeCell ref="X12:AB12"/>
    <mergeCell ref="B2:AO2"/>
    <mergeCell ref="C5:AN5"/>
    <mergeCell ref="C11:K11"/>
    <mergeCell ref="L11:V11"/>
    <mergeCell ref="L73:O73"/>
    <mergeCell ref="L82:O82"/>
    <mergeCell ref="L74:O74"/>
    <mergeCell ref="L75:O75"/>
    <mergeCell ref="L76:O76"/>
    <mergeCell ref="AC11:AN11"/>
    <mergeCell ref="AC12:AN12"/>
    <mergeCell ref="AC13:AN13"/>
    <mergeCell ref="C9:K9"/>
    <mergeCell ref="L9:V9"/>
    <mergeCell ref="X9:AB9"/>
    <mergeCell ref="AC9:AN9"/>
    <mergeCell ref="C10:K10"/>
    <mergeCell ref="L10:V10"/>
    <mergeCell ref="AC10:AN10"/>
    <mergeCell ref="X11:AB11"/>
    <mergeCell ref="X4:AK4"/>
    <mergeCell ref="AC7:AN7"/>
    <mergeCell ref="C8:K8"/>
    <mergeCell ref="L8:V8"/>
  </mergeCells>
  <dataValidations count="13">
    <dataValidation type="textLength" allowBlank="1" showInputMessage="1" showErrorMessage="1" prompt="Max. 4 slová" sqref="WVP983091:WWB983095 JW84:KJ85 TS84:UF85 ADO84:AEB85 ANK84:ANX85 AXG84:AXT85 BHC84:BHP85 BQY84:BRL85 CAU84:CBH85 CKQ84:CLD85 CUM84:CUZ85 DEI84:DEV85 DOE84:DOR85 DYA84:DYN85 EHW84:EIJ85 ERS84:ESF85 FBO84:FCB85 FLK84:FLX85 FVG84:FVT85 GFC84:GFP85 GOY84:GPL85 GYU84:GZH85 HIQ84:HJD85 HSM84:HSZ85 ICI84:ICV85 IME84:IMR85 IWA84:IWN85 JFW84:JGJ85 JPS84:JQF85 JZO84:KAB85 KJK84:KJX85 KTG84:KTT85 LDC84:LDP85 LMY84:LNL85 LWU84:LXH85 MGQ84:MHD85 MQM84:MQZ85 NAI84:NAV85 NKE84:NKR85 NUA84:NUN85 ODW84:OEJ85 ONS84:OOF85 OXO84:OYB85 PHK84:PHX85 PRG84:PRT85 QBC84:QBP85 QKY84:QLL85 QUU84:QVH85 REQ84:RFD85 ROM84:ROZ85 RYI84:RYV85 SIE84:SIR85 SSA84:SSN85 TBW84:TCJ85 TLS84:TMF85 TVO84:TWB85 UFK84:UFX85 UPG84:UPT85 UZC84:UZP85 VIY84:VJL85 VSU84:VTH85 WCQ84:WDD85 WMM84:WMZ85 WWI84:WWV85 AA65607:AN65607 JW65607:KJ65607 TS65607:UF65607 ADO65607:AEB65607 ANK65607:ANX65607 AXG65607:AXT65607 BHC65607:BHP65607 BQY65607:BRL65607 CAU65607:CBH65607 CKQ65607:CLD65607 CUM65607:CUZ65607 DEI65607:DEV65607 DOE65607:DOR65607 DYA65607:DYN65607 EHW65607:EIJ65607 ERS65607:ESF65607 FBO65607:FCB65607 FLK65607:FLX65607 FVG65607:FVT65607 GFC65607:GFP65607 GOY65607:GPL65607 GYU65607:GZH65607 HIQ65607:HJD65607 HSM65607:HSZ65607 ICI65607:ICV65607 IME65607:IMR65607 IWA65607:IWN65607 JFW65607:JGJ65607 JPS65607:JQF65607 JZO65607:KAB65607 KJK65607:KJX65607 KTG65607:KTT65607 LDC65607:LDP65607 LMY65607:LNL65607 LWU65607:LXH65607 MGQ65607:MHD65607 MQM65607:MQZ65607 NAI65607:NAV65607 NKE65607:NKR65607 NUA65607:NUN65607 ODW65607:OEJ65607 ONS65607:OOF65607 OXO65607:OYB65607 PHK65607:PHX65607 PRG65607:PRT65607 QBC65607:QBP65607 QKY65607:QLL65607 QUU65607:QVH65607 REQ65607:RFD65607 ROM65607:ROZ65607 RYI65607:RYV65607 SIE65607:SIR65607 SSA65607:SSN65607 TBW65607:TCJ65607 TLS65607:TMF65607 TVO65607:TWB65607 UFK65607:UFX65607 UPG65607:UPT65607 UZC65607:UZP65607 VIY65607:VJL65607 VSU65607:VTH65607 WCQ65607:WDD65607 WMM65607:WMZ65607 WWI65607:WWV65607 AA131143:AN131143 JW131143:KJ131143 TS131143:UF131143 ADO131143:AEB131143 ANK131143:ANX131143 AXG131143:AXT131143 BHC131143:BHP131143 BQY131143:BRL131143 CAU131143:CBH131143 CKQ131143:CLD131143 CUM131143:CUZ131143 DEI131143:DEV131143 DOE131143:DOR131143 DYA131143:DYN131143 EHW131143:EIJ131143 ERS131143:ESF131143 FBO131143:FCB131143 FLK131143:FLX131143 FVG131143:FVT131143 GFC131143:GFP131143 GOY131143:GPL131143 GYU131143:GZH131143 HIQ131143:HJD131143 HSM131143:HSZ131143 ICI131143:ICV131143 IME131143:IMR131143 IWA131143:IWN131143 JFW131143:JGJ131143 JPS131143:JQF131143 JZO131143:KAB131143 KJK131143:KJX131143 KTG131143:KTT131143 LDC131143:LDP131143 LMY131143:LNL131143 LWU131143:LXH131143 MGQ131143:MHD131143 MQM131143:MQZ131143 NAI131143:NAV131143 NKE131143:NKR131143 NUA131143:NUN131143 ODW131143:OEJ131143 ONS131143:OOF131143 OXO131143:OYB131143 PHK131143:PHX131143 PRG131143:PRT131143 QBC131143:QBP131143 QKY131143:QLL131143 QUU131143:QVH131143 REQ131143:RFD131143 ROM131143:ROZ131143 RYI131143:RYV131143 SIE131143:SIR131143 SSA131143:SSN131143 TBW131143:TCJ131143 TLS131143:TMF131143 TVO131143:TWB131143 UFK131143:UFX131143 UPG131143:UPT131143 UZC131143:UZP131143 VIY131143:VJL131143 VSU131143:VTH131143 WCQ131143:WDD131143 WMM131143:WMZ131143 WWI131143:WWV131143 AA196679:AN196679 JW196679:KJ196679 TS196679:UF196679 ADO196679:AEB196679 ANK196679:ANX196679 AXG196679:AXT196679 BHC196679:BHP196679 BQY196679:BRL196679 CAU196679:CBH196679 CKQ196679:CLD196679 CUM196679:CUZ196679 DEI196679:DEV196679 DOE196679:DOR196679 DYA196679:DYN196679 EHW196679:EIJ196679 ERS196679:ESF196679 FBO196679:FCB196679 FLK196679:FLX196679 FVG196679:FVT196679 GFC196679:GFP196679 GOY196679:GPL196679 GYU196679:GZH196679 HIQ196679:HJD196679 HSM196679:HSZ196679 ICI196679:ICV196679 IME196679:IMR196679 IWA196679:IWN196679 JFW196679:JGJ196679 JPS196679:JQF196679 JZO196679:KAB196679 KJK196679:KJX196679 KTG196679:KTT196679 LDC196679:LDP196679 LMY196679:LNL196679 LWU196679:LXH196679 MGQ196679:MHD196679 MQM196679:MQZ196679 NAI196679:NAV196679 NKE196679:NKR196679 NUA196679:NUN196679 ODW196679:OEJ196679 ONS196679:OOF196679 OXO196679:OYB196679 PHK196679:PHX196679 PRG196679:PRT196679 QBC196679:QBP196679 QKY196679:QLL196679 QUU196679:QVH196679 REQ196679:RFD196679 ROM196679:ROZ196679 RYI196679:RYV196679 SIE196679:SIR196679 SSA196679:SSN196679 TBW196679:TCJ196679 TLS196679:TMF196679 TVO196679:TWB196679 UFK196679:UFX196679 UPG196679:UPT196679 UZC196679:UZP196679 VIY196679:VJL196679 VSU196679:VTH196679 WCQ196679:WDD196679 WMM196679:WMZ196679 WWI196679:WWV196679 AA262215:AN262215 JW262215:KJ262215 TS262215:UF262215 ADO262215:AEB262215 ANK262215:ANX262215 AXG262215:AXT262215 BHC262215:BHP262215 BQY262215:BRL262215 CAU262215:CBH262215 CKQ262215:CLD262215 CUM262215:CUZ262215 DEI262215:DEV262215 DOE262215:DOR262215 DYA262215:DYN262215 EHW262215:EIJ262215 ERS262215:ESF262215 FBO262215:FCB262215 FLK262215:FLX262215 FVG262215:FVT262215 GFC262215:GFP262215 GOY262215:GPL262215 GYU262215:GZH262215 HIQ262215:HJD262215 HSM262215:HSZ262215 ICI262215:ICV262215 IME262215:IMR262215 IWA262215:IWN262215 JFW262215:JGJ262215 JPS262215:JQF262215 JZO262215:KAB262215 KJK262215:KJX262215 KTG262215:KTT262215 LDC262215:LDP262215 LMY262215:LNL262215 LWU262215:LXH262215 MGQ262215:MHD262215 MQM262215:MQZ262215 NAI262215:NAV262215 NKE262215:NKR262215 NUA262215:NUN262215 ODW262215:OEJ262215 ONS262215:OOF262215 OXO262215:OYB262215 PHK262215:PHX262215 PRG262215:PRT262215 QBC262215:QBP262215 QKY262215:QLL262215 QUU262215:QVH262215 REQ262215:RFD262215 ROM262215:ROZ262215 RYI262215:RYV262215 SIE262215:SIR262215 SSA262215:SSN262215 TBW262215:TCJ262215 TLS262215:TMF262215 TVO262215:TWB262215 UFK262215:UFX262215 UPG262215:UPT262215 UZC262215:UZP262215 VIY262215:VJL262215 VSU262215:VTH262215 WCQ262215:WDD262215 WMM262215:WMZ262215 WWI262215:WWV262215 AA327751:AN327751 JW327751:KJ327751 TS327751:UF327751 ADO327751:AEB327751 ANK327751:ANX327751 AXG327751:AXT327751 BHC327751:BHP327751 BQY327751:BRL327751 CAU327751:CBH327751 CKQ327751:CLD327751 CUM327751:CUZ327751 DEI327751:DEV327751 DOE327751:DOR327751 DYA327751:DYN327751 EHW327751:EIJ327751 ERS327751:ESF327751 FBO327751:FCB327751 FLK327751:FLX327751 FVG327751:FVT327751 GFC327751:GFP327751 GOY327751:GPL327751 GYU327751:GZH327751 HIQ327751:HJD327751 HSM327751:HSZ327751 ICI327751:ICV327751 IME327751:IMR327751 IWA327751:IWN327751 JFW327751:JGJ327751 JPS327751:JQF327751 JZO327751:KAB327751 KJK327751:KJX327751 KTG327751:KTT327751 LDC327751:LDP327751 LMY327751:LNL327751 LWU327751:LXH327751 MGQ327751:MHD327751 MQM327751:MQZ327751 NAI327751:NAV327751 NKE327751:NKR327751 NUA327751:NUN327751 ODW327751:OEJ327751 ONS327751:OOF327751 OXO327751:OYB327751 PHK327751:PHX327751 PRG327751:PRT327751 QBC327751:QBP327751 QKY327751:QLL327751 QUU327751:QVH327751 REQ327751:RFD327751 ROM327751:ROZ327751 RYI327751:RYV327751 SIE327751:SIR327751 SSA327751:SSN327751 TBW327751:TCJ327751 TLS327751:TMF327751 TVO327751:TWB327751 UFK327751:UFX327751 UPG327751:UPT327751 UZC327751:UZP327751 VIY327751:VJL327751 VSU327751:VTH327751 WCQ327751:WDD327751 WMM327751:WMZ327751 WWI327751:WWV327751 AA393287:AN393287 JW393287:KJ393287 TS393287:UF393287 ADO393287:AEB393287 ANK393287:ANX393287 AXG393287:AXT393287 BHC393287:BHP393287 BQY393287:BRL393287 CAU393287:CBH393287 CKQ393287:CLD393287 CUM393287:CUZ393287 DEI393287:DEV393287 DOE393287:DOR393287 DYA393287:DYN393287 EHW393287:EIJ393287 ERS393287:ESF393287 FBO393287:FCB393287 FLK393287:FLX393287 FVG393287:FVT393287 GFC393287:GFP393287 GOY393287:GPL393287 GYU393287:GZH393287 HIQ393287:HJD393287 HSM393287:HSZ393287 ICI393287:ICV393287 IME393287:IMR393287 IWA393287:IWN393287 JFW393287:JGJ393287 JPS393287:JQF393287 JZO393287:KAB393287 KJK393287:KJX393287 KTG393287:KTT393287 LDC393287:LDP393287 LMY393287:LNL393287 LWU393287:LXH393287 MGQ393287:MHD393287 MQM393287:MQZ393287 NAI393287:NAV393287 NKE393287:NKR393287 NUA393287:NUN393287 ODW393287:OEJ393287 ONS393287:OOF393287 OXO393287:OYB393287 PHK393287:PHX393287 PRG393287:PRT393287 QBC393287:QBP393287 QKY393287:QLL393287 QUU393287:QVH393287 REQ393287:RFD393287 ROM393287:ROZ393287 RYI393287:RYV393287 SIE393287:SIR393287 SSA393287:SSN393287 TBW393287:TCJ393287 TLS393287:TMF393287 TVO393287:TWB393287 UFK393287:UFX393287 UPG393287:UPT393287 UZC393287:UZP393287 VIY393287:VJL393287 VSU393287:VTH393287 WCQ393287:WDD393287 WMM393287:WMZ393287 WWI393287:WWV393287 AA458823:AN458823 JW458823:KJ458823 TS458823:UF458823 ADO458823:AEB458823 ANK458823:ANX458823 AXG458823:AXT458823 BHC458823:BHP458823 BQY458823:BRL458823 CAU458823:CBH458823 CKQ458823:CLD458823 CUM458823:CUZ458823 DEI458823:DEV458823 DOE458823:DOR458823 DYA458823:DYN458823 EHW458823:EIJ458823 ERS458823:ESF458823 FBO458823:FCB458823 FLK458823:FLX458823 FVG458823:FVT458823 GFC458823:GFP458823 GOY458823:GPL458823 GYU458823:GZH458823 HIQ458823:HJD458823 HSM458823:HSZ458823 ICI458823:ICV458823 IME458823:IMR458823 IWA458823:IWN458823 JFW458823:JGJ458823 JPS458823:JQF458823 JZO458823:KAB458823 KJK458823:KJX458823 KTG458823:KTT458823 LDC458823:LDP458823 LMY458823:LNL458823 LWU458823:LXH458823 MGQ458823:MHD458823 MQM458823:MQZ458823 NAI458823:NAV458823 NKE458823:NKR458823 NUA458823:NUN458823 ODW458823:OEJ458823 ONS458823:OOF458823 OXO458823:OYB458823 PHK458823:PHX458823 PRG458823:PRT458823 QBC458823:QBP458823 QKY458823:QLL458823 QUU458823:QVH458823 REQ458823:RFD458823 ROM458823:ROZ458823 RYI458823:RYV458823 SIE458823:SIR458823 SSA458823:SSN458823 TBW458823:TCJ458823 TLS458823:TMF458823 TVO458823:TWB458823 UFK458823:UFX458823 UPG458823:UPT458823 UZC458823:UZP458823 VIY458823:VJL458823 VSU458823:VTH458823 WCQ458823:WDD458823 WMM458823:WMZ458823 WWI458823:WWV458823 AA524359:AN524359 JW524359:KJ524359 TS524359:UF524359 ADO524359:AEB524359 ANK524359:ANX524359 AXG524359:AXT524359 BHC524359:BHP524359 BQY524359:BRL524359 CAU524359:CBH524359 CKQ524359:CLD524359 CUM524359:CUZ524359 DEI524359:DEV524359 DOE524359:DOR524359 DYA524359:DYN524359 EHW524359:EIJ524359 ERS524359:ESF524359 FBO524359:FCB524359 FLK524359:FLX524359 FVG524359:FVT524359 GFC524359:GFP524359 GOY524359:GPL524359 GYU524359:GZH524359 HIQ524359:HJD524359 HSM524359:HSZ524359 ICI524359:ICV524359 IME524359:IMR524359 IWA524359:IWN524359 JFW524359:JGJ524359 JPS524359:JQF524359 JZO524359:KAB524359 KJK524359:KJX524359 KTG524359:KTT524359 LDC524359:LDP524359 LMY524359:LNL524359 LWU524359:LXH524359 MGQ524359:MHD524359 MQM524359:MQZ524359 NAI524359:NAV524359 NKE524359:NKR524359 NUA524359:NUN524359 ODW524359:OEJ524359 ONS524359:OOF524359 OXO524359:OYB524359 PHK524359:PHX524359 PRG524359:PRT524359 QBC524359:QBP524359 QKY524359:QLL524359 QUU524359:QVH524359 REQ524359:RFD524359 ROM524359:ROZ524359 RYI524359:RYV524359 SIE524359:SIR524359 SSA524359:SSN524359 TBW524359:TCJ524359 TLS524359:TMF524359 TVO524359:TWB524359 UFK524359:UFX524359 UPG524359:UPT524359 UZC524359:UZP524359 VIY524359:VJL524359 VSU524359:VTH524359 WCQ524359:WDD524359 WMM524359:WMZ524359 WWI524359:WWV524359 AA589895:AN589895 JW589895:KJ589895 TS589895:UF589895 ADO589895:AEB589895 ANK589895:ANX589895 AXG589895:AXT589895 BHC589895:BHP589895 BQY589895:BRL589895 CAU589895:CBH589895 CKQ589895:CLD589895 CUM589895:CUZ589895 DEI589895:DEV589895 DOE589895:DOR589895 DYA589895:DYN589895 EHW589895:EIJ589895 ERS589895:ESF589895 FBO589895:FCB589895 FLK589895:FLX589895 FVG589895:FVT589895 GFC589895:GFP589895 GOY589895:GPL589895 GYU589895:GZH589895 HIQ589895:HJD589895 HSM589895:HSZ589895 ICI589895:ICV589895 IME589895:IMR589895 IWA589895:IWN589895 JFW589895:JGJ589895 JPS589895:JQF589895 JZO589895:KAB589895 KJK589895:KJX589895 KTG589895:KTT589895 LDC589895:LDP589895 LMY589895:LNL589895 LWU589895:LXH589895 MGQ589895:MHD589895 MQM589895:MQZ589895 NAI589895:NAV589895 NKE589895:NKR589895 NUA589895:NUN589895 ODW589895:OEJ589895 ONS589895:OOF589895 OXO589895:OYB589895 PHK589895:PHX589895 PRG589895:PRT589895 QBC589895:QBP589895 QKY589895:QLL589895 QUU589895:QVH589895 REQ589895:RFD589895 ROM589895:ROZ589895 RYI589895:RYV589895 SIE589895:SIR589895 SSA589895:SSN589895 TBW589895:TCJ589895 TLS589895:TMF589895 TVO589895:TWB589895 UFK589895:UFX589895 UPG589895:UPT589895 UZC589895:UZP589895 VIY589895:VJL589895 VSU589895:VTH589895 WCQ589895:WDD589895 WMM589895:WMZ589895 WWI589895:WWV589895 AA655431:AN655431 JW655431:KJ655431 TS655431:UF655431 ADO655431:AEB655431 ANK655431:ANX655431 AXG655431:AXT655431 BHC655431:BHP655431 BQY655431:BRL655431 CAU655431:CBH655431 CKQ655431:CLD655431 CUM655431:CUZ655431 DEI655431:DEV655431 DOE655431:DOR655431 DYA655431:DYN655431 EHW655431:EIJ655431 ERS655431:ESF655431 FBO655431:FCB655431 FLK655431:FLX655431 FVG655431:FVT655431 GFC655431:GFP655431 GOY655431:GPL655431 GYU655431:GZH655431 HIQ655431:HJD655431 HSM655431:HSZ655431 ICI655431:ICV655431 IME655431:IMR655431 IWA655431:IWN655431 JFW655431:JGJ655431 JPS655431:JQF655431 JZO655431:KAB655431 KJK655431:KJX655431 KTG655431:KTT655431 LDC655431:LDP655431 LMY655431:LNL655431 LWU655431:LXH655431 MGQ655431:MHD655431 MQM655431:MQZ655431 NAI655431:NAV655431 NKE655431:NKR655431 NUA655431:NUN655431 ODW655431:OEJ655431 ONS655431:OOF655431 OXO655431:OYB655431 PHK655431:PHX655431 PRG655431:PRT655431 QBC655431:QBP655431 QKY655431:QLL655431 QUU655431:QVH655431 REQ655431:RFD655431 ROM655431:ROZ655431 RYI655431:RYV655431 SIE655431:SIR655431 SSA655431:SSN655431 TBW655431:TCJ655431 TLS655431:TMF655431 TVO655431:TWB655431 UFK655431:UFX655431 UPG655431:UPT655431 UZC655431:UZP655431 VIY655431:VJL655431 VSU655431:VTH655431 WCQ655431:WDD655431 WMM655431:WMZ655431 WWI655431:WWV655431 AA720967:AN720967 JW720967:KJ720967 TS720967:UF720967 ADO720967:AEB720967 ANK720967:ANX720967 AXG720967:AXT720967 BHC720967:BHP720967 BQY720967:BRL720967 CAU720967:CBH720967 CKQ720967:CLD720967 CUM720967:CUZ720967 DEI720967:DEV720967 DOE720967:DOR720967 DYA720967:DYN720967 EHW720967:EIJ720967 ERS720967:ESF720967 FBO720967:FCB720967 FLK720967:FLX720967 FVG720967:FVT720967 GFC720967:GFP720967 GOY720967:GPL720967 GYU720967:GZH720967 HIQ720967:HJD720967 HSM720967:HSZ720967 ICI720967:ICV720967 IME720967:IMR720967 IWA720967:IWN720967 JFW720967:JGJ720967 JPS720967:JQF720967 JZO720967:KAB720967 KJK720967:KJX720967 KTG720967:KTT720967 LDC720967:LDP720967 LMY720967:LNL720967 LWU720967:LXH720967 MGQ720967:MHD720967 MQM720967:MQZ720967 NAI720967:NAV720967 NKE720967:NKR720967 NUA720967:NUN720967 ODW720967:OEJ720967 ONS720967:OOF720967 OXO720967:OYB720967 PHK720967:PHX720967 PRG720967:PRT720967 QBC720967:QBP720967 QKY720967:QLL720967 QUU720967:QVH720967 REQ720967:RFD720967 ROM720967:ROZ720967 RYI720967:RYV720967 SIE720967:SIR720967 SSA720967:SSN720967 TBW720967:TCJ720967 TLS720967:TMF720967 TVO720967:TWB720967 UFK720967:UFX720967 UPG720967:UPT720967 UZC720967:UZP720967 VIY720967:VJL720967 VSU720967:VTH720967 WCQ720967:WDD720967 WMM720967:WMZ720967 WWI720967:WWV720967 AA786503:AN786503 JW786503:KJ786503 TS786503:UF786503 ADO786503:AEB786503 ANK786503:ANX786503 AXG786503:AXT786503 BHC786503:BHP786503 BQY786503:BRL786503 CAU786503:CBH786503 CKQ786503:CLD786503 CUM786503:CUZ786503 DEI786503:DEV786503 DOE786503:DOR786503 DYA786503:DYN786503 EHW786503:EIJ786503 ERS786503:ESF786503 FBO786503:FCB786503 FLK786503:FLX786503 FVG786503:FVT786503 GFC786503:GFP786503 GOY786503:GPL786503 GYU786503:GZH786503 HIQ786503:HJD786503 HSM786503:HSZ786503 ICI786503:ICV786503 IME786503:IMR786503 IWA786503:IWN786503 JFW786503:JGJ786503 JPS786503:JQF786503 JZO786503:KAB786503 KJK786503:KJX786503 KTG786503:KTT786503 LDC786503:LDP786503 LMY786503:LNL786503 LWU786503:LXH786503 MGQ786503:MHD786503 MQM786503:MQZ786503 NAI786503:NAV786503 NKE786503:NKR786503 NUA786503:NUN786503 ODW786503:OEJ786503 ONS786503:OOF786503 OXO786503:OYB786503 PHK786503:PHX786503 PRG786503:PRT786503 QBC786503:QBP786503 QKY786503:QLL786503 QUU786503:QVH786503 REQ786503:RFD786503 ROM786503:ROZ786503 RYI786503:RYV786503 SIE786503:SIR786503 SSA786503:SSN786503 TBW786503:TCJ786503 TLS786503:TMF786503 TVO786503:TWB786503 UFK786503:UFX786503 UPG786503:UPT786503 UZC786503:UZP786503 VIY786503:VJL786503 VSU786503:VTH786503 WCQ786503:WDD786503 WMM786503:WMZ786503 WWI786503:WWV786503 AA852039:AN852039 JW852039:KJ852039 TS852039:UF852039 ADO852039:AEB852039 ANK852039:ANX852039 AXG852039:AXT852039 BHC852039:BHP852039 BQY852039:BRL852039 CAU852039:CBH852039 CKQ852039:CLD852039 CUM852039:CUZ852039 DEI852039:DEV852039 DOE852039:DOR852039 DYA852039:DYN852039 EHW852039:EIJ852039 ERS852039:ESF852039 FBO852039:FCB852039 FLK852039:FLX852039 FVG852039:FVT852039 GFC852039:GFP852039 GOY852039:GPL852039 GYU852039:GZH852039 HIQ852039:HJD852039 HSM852039:HSZ852039 ICI852039:ICV852039 IME852039:IMR852039 IWA852039:IWN852039 JFW852039:JGJ852039 JPS852039:JQF852039 JZO852039:KAB852039 KJK852039:KJX852039 KTG852039:KTT852039 LDC852039:LDP852039 LMY852039:LNL852039 LWU852039:LXH852039 MGQ852039:MHD852039 MQM852039:MQZ852039 NAI852039:NAV852039 NKE852039:NKR852039 NUA852039:NUN852039 ODW852039:OEJ852039 ONS852039:OOF852039 OXO852039:OYB852039 PHK852039:PHX852039 PRG852039:PRT852039 QBC852039:QBP852039 QKY852039:QLL852039 QUU852039:QVH852039 REQ852039:RFD852039 ROM852039:ROZ852039 RYI852039:RYV852039 SIE852039:SIR852039 SSA852039:SSN852039 TBW852039:TCJ852039 TLS852039:TMF852039 TVO852039:TWB852039 UFK852039:UFX852039 UPG852039:UPT852039 UZC852039:UZP852039 VIY852039:VJL852039 VSU852039:VTH852039 WCQ852039:WDD852039 WMM852039:WMZ852039 WWI852039:WWV852039 AA917575:AN917575 JW917575:KJ917575 TS917575:UF917575 ADO917575:AEB917575 ANK917575:ANX917575 AXG917575:AXT917575 BHC917575:BHP917575 BQY917575:BRL917575 CAU917575:CBH917575 CKQ917575:CLD917575 CUM917575:CUZ917575 DEI917575:DEV917575 DOE917575:DOR917575 DYA917575:DYN917575 EHW917575:EIJ917575 ERS917575:ESF917575 FBO917575:FCB917575 FLK917575:FLX917575 FVG917575:FVT917575 GFC917575:GFP917575 GOY917575:GPL917575 GYU917575:GZH917575 HIQ917575:HJD917575 HSM917575:HSZ917575 ICI917575:ICV917575 IME917575:IMR917575 IWA917575:IWN917575 JFW917575:JGJ917575 JPS917575:JQF917575 JZO917575:KAB917575 KJK917575:KJX917575 KTG917575:KTT917575 LDC917575:LDP917575 LMY917575:LNL917575 LWU917575:LXH917575 MGQ917575:MHD917575 MQM917575:MQZ917575 NAI917575:NAV917575 NKE917575:NKR917575 NUA917575:NUN917575 ODW917575:OEJ917575 ONS917575:OOF917575 OXO917575:OYB917575 PHK917575:PHX917575 PRG917575:PRT917575 QBC917575:QBP917575 QKY917575:QLL917575 QUU917575:QVH917575 REQ917575:RFD917575 ROM917575:ROZ917575 RYI917575:RYV917575 SIE917575:SIR917575 SSA917575:SSN917575 TBW917575:TCJ917575 TLS917575:TMF917575 TVO917575:TWB917575 UFK917575:UFX917575 UPG917575:UPT917575 UZC917575:UZP917575 VIY917575:VJL917575 VSU917575:VTH917575 WCQ917575:WDD917575 WMM917575:WMZ917575 WWI917575:WWV917575 AA983111:AN983111 JW983111:KJ983111 TS983111:UF983111 ADO983111:AEB983111 ANK983111:ANX983111 AXG983111:AXT983111 BHC983111:BHP983111 BQY983111:BRL983111 CAU983111:CBH983111 CKQ983111:CLD983111 CUM983111:CUZ983111 DEI983111:DEV983111 DOE983111:DOR983111 DYA983111:DYN983111 EHW983111:EIJ983111 ERS983111:ESF983111 FBO983111:FCB983111 FLK983111:FLX983111 FVG983111:FVT983111 GFC983111:GFP983111 GOY983111:GPL983111 GYU983111:GZH983111 HIQ983111:HJD983111 HSM983111:HSZ983111 ICI983111:ICV983111 IME983111:IMR983111 IWA983111:IWN983111 JFW983111:JGJ983111 JPS983111:JQF983111 JZO983111:KAB983111 KJK983111:KJX983111 KTG983111:KTT983111 LDC983111:LDP983111 LMY983111:LNL983111 LWU983111:LXH983111 MGQ983111:MHD983111 MQM983111:MQZ983111 NAI983111:NAV983111 NKE983111:NKR983111 NUA983111:NUN983111 ODW983111:OEJ983111 ONS983111:OOF983111 OXO983111:OYB983111 PHK983111:PHX983111 PRG983111:PRT983111 QBC983111:QBP983111 QKY983111:QLL983111 QUU983111:QVH983111 REQ983111:RFD983111 ROM983111:ROZ983111 RYI983111:RYV983111 SIE983111:SIR983111 SSA983111:SSN983111 TBW983111:TCJ983111 TLS983111:TMF983111 TVO983111:TWB983111 UFK983111:UFX983111 UPG983111:UPT983111 UZC983111:UZP983111 VIY983111:VJL983111 VSU983111:VTH983111 WCQ983111:WDD983111 WMM983111:WMZ983111 WWI983111:WWV983111 H57:T61 JD57:JP61 SZ57:TL61 ACV57:ADH61 AMR57:AND61 AWN57:AWZ61 BGJ57:BGV61 BQF57:BQR61 CAB57:CAN61 CJX57:CKJ61 CTT57:CUF61 DDP57:DEB61 DNL57:DNX61 DXH57:DXT61 EHD57:EHP61 EQZ57:ERL61 FAV57:FBH61 FKR57:FLD61 FUN57:FUZ61 GEJ57:GEV61 GOF57:GOR61 GYB57:GYN61 HHX57:HIJ61 HRT57:HSF61 IBP57:ICB61 ILL57:ILX61 IVH57:IVT61 JFD57:JFP61 JOZ57:JPL61 JYV57:JZH61 KIR57:KJD61 KSN57:KSZ61 LCJ57:LCV61 LMF57:LMR61 LWB57:LWN61 MFX57:MGJ61 MPT57:MQF61 MZP57:NAB61 NJL57:NJX61 NTH57:NTT61 ODD57:ODP61 OMZ57:ONL61 OWV57:OXH61 PGR57:PHD61 PQN57:PQZ61 QAJ57:QAV61 QKF57:QKR61 QUB57:QUN61 RDX57:REJ61 RNT57:ROF61 RXP57:RYB61 SHL57:SHX61 SRH57:SRT61 TBD57:TBP61 TKZ57:TLL61 TUV57:TVH61 UER57:UFD61 UON57:UOZ61 UYJ57:UYV61 VIF57:VIR61 VSB57:VSN61 WBX57:WCJ61 WLT57:WMF61 WVP57:WWB61 H65587:T65591 JD65587:JP65591 SZ65587:TL65591 ACV65587:ADH65591 AMR65587:AND65591 AWN65587:AWZ65591 BGJ65587:BGV65591 BQF65587:BQR65591 CAB65587:CAN65591 CJX65587:CKJ65591 CTT65587:CUF65591 DDP65587:DEB65591 DNL65587:DNX65591 DXH65587:DXT65591 EHD65587:EHP65591 EQZ65587:ERL65591 FAV65587:FBH65591 FKR65587:FLD65591 FUN65587:FUZ65591 GEJ65587:GEV65591 GOF65587:GOR65591 GYB65587:GYN65591 HHX65587:HIJ65591 HRT65587:HSF65591 IBP65587:ICB65591 ILL65587:ILX65591 IVH65587:IVT65591 JFD65587:JFP65591 JOZ65587:JPL65591 JYV65587:JZH65591 KIR65587:KJD65591 KSN65587:KSZ65591 LCJ65587:LCV65591 LMF65587:LMR65591 LWB65587:LWN65591 MFX65587:MGJ65591 MPT65587:MQF65591 MZP65587:NAB65591 NJL65587:NJX65591 NTH65587:NTT65591 ODD65587:ODP65591 OMZ65587:ONL65591 OWV65587:OXH65591 PGR65587:PHD65591 PQN65587:PQZ65591 QAJ65587:QAV65591 QKF65587:QKR65591 QUB65587:QUN65591 RDX65587:REJ65591 RNT65587:ROF65591 RXP65587:RYB65591 SHL65587:SHX65591 SRH65587:SRT65591 TBD65587:TBP65591 TKZ65587:TLL65591 TUV65587:TVH65591 UER65587:UFD65591 UON65587:UOZ65591 UYJ65587:UYV65591 VIF65587:VIR65591 VSB65587:VSN65591 WBX65587:WCJ65591 WLT65587:WMF65591 WVP65587:WWB65591 H131123:T131127 JD131123:JP131127 SZ131123:TL131127 ACV131123:ADH131127 AMR131123:AND131127 AWN131123:AWZ131127 BGJ131123:BGV131127 BQF131123:BQR131127 CAB131123:CAN131127 CJX131123:CKJ131127 CTT131123:CUF131127 DDP131123:DEB131127 DNL131123:DNX131127 DXH131123:DXT131127 EHD131123:EHP131127 EQZ131123:ERL131127 FAV131123:FBH131127 FKR131123:FLD131127 FUN131123:FUZ131127 GEJ131123:GEV131127 GOF131123:GOR131127 GYB131123:GYN131127 HHX131123:HIJ131127 HRT131123:HSF131127 IBP131123:ICB131127 ILL131123:ILX131127 IVH131123:IVT131127 JFD131123:JFP131127 JOZ131123:JPL131127 JYV131123:JZH131127 KIR131123:KJD131127 KSN131123:KSZ131127 LCJ131123:LCV131127 LMF131123:LMR131127 LWB131123:LWN131127 MFX131123:MGJ131127 MPT131123:MQF131127 MZP131123:NAB131127 NJL131123:NJX131127 NTH131123:NTT131127 ODD131123:ODP131127 OMZ131123:ONL131127 OWV131123:OXH131127 PGR131123:PHD131127 PQN131123:PQZ131127 QAJ131123:QAV131127 QKF131123:QKR131127 QUB131123:QUN131127 RDX131123:REJ131127 RNT131123:ROF131127 RXP131123:RYB131127 SHL131123:SHX131127 SRH131123:SRT131127 TBD131123:TBP131127 TKZ131123:TLL131127 TUV131123:TVH131127 UER131123:UFD131127 UON131123:UOZ131127 UYJ131123:UYV131127 VIF131123:VIR131127 VSB131123:VSN131127 WBX131123:WCJ131127 WLT131123:WMF131127 WVP131123:WWB131127 H196659:T196663 JD196659:JP196663 SZ196659:TL196663 ACV196659:ADH196663 AMR196659:AND196663 AWN196659:AWZ196663 BGJ196659:BGV196663 BQF196659:BQR196663 CAB196659:CAN196663 CJX196659:CKJ196663 CTT196659:CUF196663 DDP196659:DEB196663 DNL196659:DNX196663 DXH196659:DXT196663 EHD196659:EHP196663 EQZ196659:ERL196663 FAV196659:FBH196663 FKR196659:FLD196663 FUN196659:FUZ196663 GEJ196659:GEV196663 GOF196659:GOR196663 GYB196659:GYN196663 HHX196659:HIJ196663 HRT196659:HSF196663 IBP196659:ICB196663 ILL196659:ILX196663 IVH196659:IVT196663 JFD196659:JFP196663 JOZ196659:JPL196663 JYV196659:JZH196663 KIR196659:KJD196663 KSN196659:KSZ196663 LCJ196659:LCV196663 LMF196659:LMR196663 LWB196659:LWN196663 MFX196659:MGJ196663 MPT196659:MQF196663 MZP196659:NAB196663 NJL196659:NJX196663 NTH196659:NTT196663 ODD196659:ODP196663 OMZ196659:ONL196663 OWV196659:OXH196663 PGR196659:PHD196663 PQN196659:PQZ196663 QAJ196659:QAV196663 QKF196659:QKR196663 QUB196659:QUN196663 RDX196659:REJ196663 RNT196659:ROF196663 RXP196659:RYB196663 SHL196659:SHX196663 SRH196659:SRT196663 TBD196659:TBP196663 TKZ196659:TLL196663 TUV196659:TVH196663 UER196659:UFD196663 UON196659:UOZ196663 UYJ196659:UYV196663 VIF196659:VIR196663 VSB196659:VSN196663 WBX196659:WCJ196663 WLT196659:WMF196663 WVP196659:WWB196663 H262195:T262199 JD262195:JP262199 SZ262195:TL262199 ACV262195:ADH262199 AMR262195:AND262199 AWN262195:AWZ262199 BGJ262195:BGV262199 BQF262195:BQR262199 CAB262195:CAN262199 CJX262195:CKJ262199 CTT262195:CUF262199 DDP262195:DEB262199 DNL262195:DNX262199 DXH262195:DXT262199 EHD262195:EHP262199 EQZ262195:ERL262199 FAV262195:FBH262199 FKR262195:FLD262199 FUN262195:FUZ262199 GEJ262195:GEV262199 GOF262195:GOR262199 GYB262195:GYN262199 HHX262195:HIJ262199 HRT262195:HSF262199 IBP262195:ICB262199 ILL262195:ILX262199 IVH262195:IVT262199 JFD262195:JFP262199 JOZ262195:JPL262199 JYV262195:JZH262199 KIR262195:KJD262199 KSN262195:KSZ262199 LCJ262195:LCV262199 LMF262195:LMR262199 LWB262195:LWN262199 MFX262195:MGJ262199 MPT262195:MQF262199 MZP262195:NAB262199 NJL262195:NJX262199 NTH262195:NTT262199 ODD262195:ODP262199 OMZ262195:ONL262199 OWV262195:OXH262199 PGR262195:PHD262199 PQN262195:PQZ262199 QAJ262195:QAV262199 QKF262195:QKR262199 QUB262195:QUN262199 RDX262195:REJ262199 RNT262195:ROF262199 RXP262195:RYB262199 SHL262195:SHX262199 SRH262195:SRT262199 TBD262195:TBP262199 TKZ262195:TLL262199 TUV262195:TVH262199 UER262195:UFD262199 UON262195:UOZ262199 UYJ262195:UYV262199 VIF262195:VIR262199 VSB262195:VSN262199 WBX262195:WCJ262199 WLT262195:WMF262199 WVP262195:WWB262199 H327731:T327735 JD327731:JP327735 SZ327731:TL327735 ACV327731:ADH327735 AMR327731:AND327735 AWN327731:AWZ327735 BGJ327731:BGV327735 BQF327731:BQR327735 CAB327731:CAN327735 CJX327731:CKJ327735 CTT327731:CUF327735 DDP327731:DEB327735 DNL327731:DNX327735 DXH327731:DXT327735 EHD327731:EHP327735 EQZ327731:ERL327735 FAV327731:FBH327735 FKR327731:FLD327735 FUN327731:FUZ327735 GEJ327731:GEV327735 GOF327731:GOR327735 GYB327731:GYN327735 HHX327731:HIJ327735 HRT327731:HSF327735 IBP327731:ICB327735 ILL327731:ILX327735 IVH327731:IVT327735 JFD327731:JFP327735 JOZ327731:JPL327735 JYV327731:JZH327735 KIR327731:KJD327735 KSN327731:KSZ327735 LCJ327731:LCV327735 LMF327731:LMR327735 LWB327731:LWN327735 MFX327731:MGJ327735 MPT327731:MQF327735 MZP327731:NAB327735 NJL327731:NJX327735 NTH327731:NTT327735 ODD327731:ODP327735 OMZ327731:ONL327735 OWV327731:OXH327735 PGR327731:PHD327735 PQN327731:PQZ327735 QAJ327731:QAV327735 QKF327731:QKR327735 QUB327731:QUN327735 RDX327731:REJ327735 RNT327731:ROF327735 RXP327731:RYB327735 SHL327731:SHX327735 SRH327731:SRT327735 TBD327731:TBP327735 TKZ327731:TLL327735 TUV327731:TVH327735 UER327731:UFD327735 UON327731:UOZ327735 UYJ327731:UYV327735 VIF327731:VIR327735 VSB327731:VSN327735 WBX327731:WCJ327735 WLT327731:WMF327735 WVP327731:WWB327735 H393267:T393271 JD393267:JP393271 SZ393267:TL393271 ACV393267:ADH393271 AMR393267:AND393271 AWN393267:AWZ393271 BGJ393267:BGV393271 BQF393267:BQR393271 CAB393267:CAN393271 CJX393267:CKJ393271 CTT393267:CUF393271 DDP393267:DEB393271 DNL393267:DNX393271 DXH393267:DXT393271 EHD393267:EHP393271 EQZ393267:ERL393271 FAV393267:FBH393271 FKR393267:FLD393271 FUN393267:FUZ393271 GEJ393267:GEV393271 GOF393267:GOR393271 GYB393267:GYN393271 HHX393267:HIJ393271 HRT393267:HSF393271 IBP393267:ICB393271 ILL393267:ILX393271 IVH393267:IVT393271 JFD393267:JFP393271 JOZ393267:JPL393271 JYV393267:JZH393271 KIR393267:KJD393271 KSN393267:KSZ393271 LCJ393267:LCV393271 LMF393267:LMR393271 LWB393267:LWN393271 MFX393267:MGJ393271 MPT393267:MQF393271 MZP393267:NAB393271 NJL393267:NJX393271 NTH393267:NTT393271 ODD393267:ODP393271 OMZ393267:ONL393271 OWV393267:OXH393271 PGR393267:PHD393271 PQN393267:PQZ393271 QAJ393267:QAV393271 QKF393267:QKR393271 QUB393267:QUN393271 RDX393267:REJ393271 RNT393267:ROF393271 RXP393267:RYB393271 SHL393267:SHX393271 SRH393267:SRT393271 TBD393267:TBP393271 TKZ393267:TLL393271 TUV393267:TVH393271 UER393267:UFD393271 UON393267:UOZ393271 UYJ393267:UYV393271 VIF393267:VIR393271 VSB393267:VSN393271 WBX393267:WCJ393271 WLT393267:WMF393271 WVP393267:WWB393271 H458803:T458807 JD458803:JP458807 SZ458803:TL458807 ACV458803:ADH458807 AMR458803:AND458807 AWN458803:AWZ458807 BGJ458803:BGV458807 BQF458803:BQR458807 CAB458803:CAN458807 CJX458803:CKJ458807 CTT458803:CUF458807 DDP458803:DEB458807 DNL458803:DNX458807 DXH458803:DXT458807 EHD458803:EHP458807 EQZ458803:ERL458807 FAV458803:FBH458807 FKR458803:FLD458807 FUN458803:FUZ458807 GEJ458803:GEV458807 GOF458803:GOR458807 GYB458803:GYN458807 HHX458803:HIJ458807 HRT458803:HSF458807 IBP458803:ICB458807 ILL458803:ILX458807 IVH458803:IVT458807 JFD458803:JFP458807 JOZ458803:JPL458807 JYV458803:JZH458807 KIR458803:KJD458807 KSN458803:KSZ458807 LCJ458803:LCV458807 LMF458803:LMR458807 LWB458803:LWN458807 MFX458803:MGJ458807 MPT458803:MQF458807 MZP458803:NAB458807 NJL458803:NJX458807 NTH458803:NTT458807 ODD458803:ODP458807 OMZ458803:ONL458807 OWV458803:OXH458807 PGR458803:PHD458807 PQN458803:PQZ458807 QAJ458803:QAV458807 QKF458803:QKR458807 QUB458803:QUN458807 RDX458803:REJ458807 RNT458803:ROF458807 RXP458803:RYB458807 SHL458803:SHX458807 SRH458803:SRT458807 TBD458803:TBP458807 TKZ458803:TLL458807 TUV458803:TVH458807 UER458803:UFD458807 UON458803:UOZ458807 UYJ458803:UYV458807 VIF458803:VIR458807 VSB458803:VSN458807 WBX458803:WCJ458807 WLT458803:WMF458807 WVP458803:WWB458807 H524339:T524343 JD524339:JP524343 SZ524339:TL524343 ACV524339:ADH524343 AMR524339:AND524343 AWN524339:AWZ524343 BGJ524339:BGV524343 BQF524339:BQR524343 CAB524339:CAN524343 CJX524339:CKJ524343 CTT524339:CUF524343 DDP524339:DEB524343 DNL524339:DNX524343 DXH524339:DXT524343 EHD524339:EHP524343 EQZ524339:ERL524343 FAV524339:FBH524343 FKR524339:FLD524343 FUN524339:FUZ524343 GEJ524339:GEV524343 GOF524339:GOR524343 GYB524339:GYN524343 HHX524339:HIJ524343 HRT524339:HSF524343 IBP524339:ICB524343 ILL524339:ILX524343 IVH524339:IVT524343 JFD524339:JFP524343 JOZ524339:JPL524343 JYV524339:JZH524343 KIR524339:KJD524343 KSN524339:KSZ524343 LCJ524339:LCV524343 LMF524339:LMR524343 LWB524339:LWN524343 MFX524339:MGJ524343 MPT524339:MQF524343 MZP524339:NAB524343 NJL524339:NJX524343 NTH524339:NTT524343 ODD524339:ODP524343 OMZ524339:ONL524343 OWV524339:OXH524343 PGR524339:PHD524343 PQN524339:PQZ524343 QAJ524339:QAV524343 QKF524339:QKR524343 QUB524339:QUN524343 RDX524339:REJ524343 RNT524339:ROF524343 RXP524339:RYB524343 SHL524339:SHX524343 SRH524339:SRT524343 TBD524339:TBP524343 TKZ524339:TLL524343 TUV524339:TVH524343 UER524339:UFD524343 UON524339:UOZ524343 UYJ524339:UYV524343 VIF524339:VIR524343 VSB524339:VSN524343 WBX524339:WCJ524343 WLT524339:WMF524343 WVP524339:WWB524343 H589875:T589879 JD589875:JP589879 SZ589875:TL589879 ACV589875:ADH589879 AMR589875:AND589879 AWN589875:AWZ589879 BGJ589875:BGV589879 BQF589875:BQR589879 CAB589875:CAN589879 CJX589875:CKJ589879 CTT589875:CUF589879 DDP589875:DEB589879 DNL589875:DNX589879 DXH589875:DXT589879 EHD589875:EHP589879 EQZ589875:ERL589879 FAV589875:FBH589879 FKR589875:FLD589879 FUN589875:FUZ589879 GEJ589875:GEV589879 GOF589875:GOR589879 GYB589875:GYN589879 HHX589875:HIJ589879 HRT589875:HSF589879 IBP589875:ICB589879 ILL589875:ILX589879 IVH589875:IVT589879 JFD589875:JFP589879 JOZ589875:JPL589879 JYV589875:JZH589879 KIR589875:KJD589879 KSN589875:KSZ589879 LCJ589875:LCV589879 LMF589875:LMR589879 LWB589875:LWN589879 MFX589875:MGJ589879 MPT589875:MQF589879 MZP589875:NAB589879 NJL589875:NJX589879 NTH589875:NTT589879 ODD589875:ODP589879 OMZ589875:ONL589879 OWV589875:OXH589879 PGR589875:PHD589879 PQN589875:PQZ589879 QAJ589875:QAV589879 QKF589875:QKR589879 QUB589875:QUN589879 RDX589875:REJ589879 RNT589875:ROF589879 RXP589875:RYB589879 SHL589875:SHX589879 SRH589875:SRT589879 TBD589875:TBP589879 TKZ589875:TLL589879 TUV589875:TVH589879 UER589875:UFD589879 UON589875:UOZ589879 UYJ589875:UYV589879 VIF589875:VIR589879 VSB589875:VSN589879 WBX589875:WCJ589879 WLT589875:WMF589879 WVP589875:WWB589879 H655411:T655415 JD655411:JP655415 SZ655411:TL655415 ACV655411:ADH655415 AMR655411:AND655415 AWN655411:AWZ655415 BGJ655411:BGV655415 BQF655411:BQR655415 CAB655411:CAN655415 CJX655411:CKJ655415 CTT655411:CUF655415 DDP655411:DEB655415 DNL655411:DNX655415 DXH655411:DXT655415 EHD655411:EHP655415 EQZ655411:ERL655415 FAV655411:FBH655415 FKR655411:FLD655415 FUN655411:FUZ655415 GEJ655411:GEV655415 GOF655411:GOR655415 GYB655411:GYN655415 HHX655411:HIJ655415 HRT655411:HSF655415 IBP655411:ICB655415 ILL655411:ILX655415 IVH655411:IVT655415 JFD655411:JFP655415 JOZ655411:JPL655415 JYV655411:JZH655415 KIR655411:KJD655415 KSN655411:KSZ655415 LCJ655411:LCV655415 LMF655411:LMR655415 LWB655411:LWN655415 MFX655411:MGJ655415 MPT655411:MQF655415 MZP655411:NAB655415 NJL655411:NJX655415 NTH655411:NTT655415 ODD655411:ODP655415 OMZ655411:ONL655415 OWV655411:OXH655415 PGR655411:PHD655415 PQN655411:PQZ655415 QAJ655411:QAV655415 QKF655411:QKR655415 QUB655411:QUN655415 RDX655411:REJ655415 RNT655411:ROF655415 RXP655411:RYB655415 SHL655411:SHX655415 SRH655411:SRT655415 TBD655411:TBP655415 TKZ655411:TLL655415 TUV655411:TVH655415 UER655411:UFD655415 UON655411:UOZ655415 UYJ655411:UYV655415 VIF655411:VIR655415 VSB655411:VSN655415 WBX655411:WCJ655415 WLT655411:WMF655415 WVP655411:WWB655415 H720947:T720951 JD720947:JP720951 SZ720947:TL720951 ACV720947:ADH720951 AMR720947:AND720951 AWN720947:AWZ720951 BGJ720947:BGV720951 BQF720947:BQR720951 CAB720947:CAN720951 CJX720947:CKJ720951 CTT720947:CUF720951 DDP720947:DEB720951 DNL720947:DNX720951 DXH720947:DXT720951 EHD720947:EHP720951 EQZ720947:ERL720951 FAV720947:FBH720951 FKR720947:FLD720951 FUN720947:FUZ720951 GEJ720947:GEV720951 GOF720947:GOR720951 GYB720947:GYN720951 HHX720947:HIJ720951 HRT720947:HSF720951 IBP720947:ICB720951 ILL720947:ILX720951 IVH720947:IVT720951 JFD720947:JFP720951 JOZ720947:JPL720951 JYV720947:JZH720951 KIR720947:KJD720951 KSN720947:KSZ720951 LCJ720947:LCV720951 LMF720947:LMR720951 LWB720947:LWN720951 MFX720947:MGJ720951 MPT720947:MQF720951 MZP720947:NAB720951 NJL720947:NJX720951 NTH720947:NTT720951 ODD720947:ODP720951 OMZ720947:ONL720951 OWV720947:OXH720951 PGR720947:PHD720951 PQN720947:PQZ720951 QAJ720947:QAV720951 QKF720947:QKR720951 QUB720947:QUN720951 RDX720947:REJ720951 RNT720947:ROF720951 RXP720947:RYB720951 SHL720947:SHX720951 SRH720947:SRT720951 TBD720947:TBP720951 TKZ720947:TLL720951 TUV720947:TVH720951 UER720947:UFD720951 UON720947:UOZ720951 UYJ720947:UYV720951 VIF720947:VIR720951 VSB720947:VSN720951 WBX720947:WCJ720951 WLT720947:WMF720951 WVP720947:WWB720951 H786483:T786487 JD786483:JP786487 SZ786483:TL786487 ACV786483:ADH786487 AMR786483:AND786487 AWN786483:AWZ786487 BGJ786483:BGV786487 BQF786483:BQR786487 CAB786483:CAN786487 CJX786483:CKJ786487 CTT786483:CUF786487 DDP786483:DEB786487 DNL786483:DNX786487 DXH786483:DXT786487 EHD786483:EHP786487 EQZ786483:ERL786487 FAV786483:FBH786487 FKR786483:FLD786487 FUN786483:FUZ786487 GEJ786483:GEV786487 GOF786483:GOR786487 GYB786483:GYN786487 HHX786483:HIJ786487 HRT786483:HSF786487 IBP786483:ICB786487 ILL786483:ILX786487 IVH786483:IVT786487 JFD786483:JFP786487 JOZ786483:JPL786487 JYV786483:JZH786487 KIR786483:KJD786487 KSN786483:KSZ786487 LCJ786483:LCV786487 LMF786483:LMR786487 LWB786483:LWN786487 MFX786483:MGJ786487 MPT786483:MQF786487 MZP786483:NAB786487 NJL786483:NJX786487 NTH786483:NTT786487 ODD786483:ODP786487 OMZ786483:ONL786487 OWV786483:OXH786487 PGR786483:PHD786487 PQN786483:PQZ786487 QAJ786483:QAV786487 QKF786483:QKR786487 QUB786483:QUN786487 RDX786483:REJ786487 RNT786483:ROF786487 RXP786483:RYB786487 SHL786483:SHX786487 SRH786483:SRT786487 TBD786483:TBP786487 TKZ786483:TLL786487 TUV786483:TVH786487 UER786483:UFD786487 UON786483:UOZ786487 UYJ786483:UYV786487 VIF786483:VIR786487 VSB786483:VSN786487 WBX786483:WCJ786487 WLT786483:WMF786487 WVP786483:WWB786487 H852019:T852023 JD852019:JP852023 SZ852019:TL852023 ACV852019:ADH852023 AMR852019:AND852023 AWN852019:AWZ852023 BGJ852019:BGV852023 BQF852019:BQR852023 CAB852019:CAN852023 CJX852019:CKJ852023 CTT852019:CUF852023 DDP852019:DEB852023 DNL852019:DNX852023 DXH852019:DXT852023 EHD852019:EHP852023 EQZ852019:ERL852023 FAV852019:FBH852023 FKR852019:FLD852023 FUN852019:FUZ852023 GEJ852019:GEV852023 GOF852019:GOR852023 GYB852019:GYN852023 HHX852019:HIJ852023 HRT852019:HSF852023 IBP852019:ICB852023 ILL852019:ILX852023 IVH852019:IVT852023 JFD852019:JFP852023 JOZ852019:JPL852023 JYV852019:JZH852023 KIR852019:KJD852023 KSN852019:KSZ852023 LCJ852019:LCV852023 LMF852019:LMR852023 LWB852019:LWN852023 MFX852019:MGJ852023 MPT852019:MQF852023 MZP852019:NAB852023 NJL852019:NJX852023 NTH852019:NTT852023 ODD852019:ODP852023 OMZ852019:ONL852023 OWV852019:OXH852023 PGR852019:PHD852023 PQN852019:PQZ852023 QAJ852019:QAV852023 QKF852019:QKR852023 QUB852019:QUN852023 RDX852019:REJ852023 RNT852019:ROF852023 RXP852019:RYB852023 SHL852019:SHX852023 SRH852019:SRT852023 TBD852019:TBP852023 TKZ852019:TLL852023 TUV852019:TVH852023 UER852019:UFD852023 UON852019:UOZ852023 UYJ852019:UYV852023 VIF852019:VIR852023 VSB852019:VSN852023 WBX852019:WCJ852023 WLT852019:WMF852023 WVP852019:WWB852023 H917555:T917559 JD917555:JP917559 SZ917555:TL917559 ACV917555:ADH917559 AMR917555:AND917559 AWN917555:AWZ917559 BGJ917555:BGV917559 BQF917555:BQR917559 CAB917555:CAN917559 CJX917555:CKJ917559 CTT917555:CUF917559 DDP917555:DEB917559 DNL917555:DNX917559 DXH917555:DXT917559 EHD917555:EHP917559 EQZ917555:ERL917559 FAV917555:FBH917559 FKR917555:FLD917559 FUN917555:FUZ917559 GEJ917555:GEV917559 GOF917555:GOR917559 GYB917555:GYN917559 HHX917555:HIJ917559 HRT917555:HSF917559 IBP917555:ICB917559 ILL917555:ILX917559 IVH917555:IVT917559 JFD917555:JFP917559 JOZ917555:JPL917559 JYV917555:JZH917559 KIR917555:KJD917559 KSN917555:KSZ917559 LCJ917555:LCV917559 LMF917555:LMR917559 LWB917555:LWN917559 MFX917555:MGJ917559 MPT917555:MQF917559 MZP917555:NAB917559 NJL917555:NJX917559 NTH917555:NTT917559 ODD917555:ODP917559 OMZ917555:ONL917559 OWV917555:OXH917559 PGR917555:PHD917559 PQN917555:PQZ917559 QAJ917555:QAV917559 QKF917555:QKR917559 QUB917555:QUN917559 RDX917555:REJ917559 RNT917555:ROF917559 RXP917555:RYB917559 SHL917555:SHX917559 SRH917555:SRT917559 TBD917555:TBP917559 TKZ917555:TLL917559 TUV917555:TVH917559 UER917555:UFD917559 UON917555:UOZ917559 UYJ917555:UYV917559 VIF917555:VIR917559 VSB917555:VSN917559 WBX917555:WCJ917559 WLT917555:WMF917559 WVP917555:WWB917559 H983091:T983095 JD983091:JP983095 SZ983091:TL983095 ACV983091:ADH983095 AMR983091:AND983095 AWN983091:AWZ983095 BGJ983091:BGV983095 BQF983091:BQR983095 CAB983091:CAN983095 CJX983091:CKJ983095 CTT983091:CUF983095 DDP983091:DEB983095 DNL983091:DNX983095 DXH983091:DXT983095 EHD983091:EHP983095 EQZ983091:ERL983095 FAV983091:FBH983095 FKR983091:FLD983095 FUN983091:FUZ983095 GEJ983091:GEV983095 GOF983091:GOR983095 GYB983091:GYN983095 HHX983091:HIJ983095 HRT983091:HSF983095 IBP983091:ICB983095 ILL983091:ILX983095 IVH983091:IVT983095 JFD983091:JFP983095 JOZ983091:JPL983095 JYV983091:JZH983095 KIR983091:KJD983095 KSN983091:KSZ983095 LCJ983091:LCV983095 LMF983091:LMR983095 LWB983091:LWN983095 MFX983091:MGJ983095 MPT983091:MQF983095 MZP983091:NAB983095 NJL983091:NJX983095 NTH983091:NTT983095 ODD983091:ODP983095 OMZ983091:ONL983095 OWV983091:OXH983095 PGR983091:PHD983095 PQN983091:PQZ983095 QAJ983091:QAV983095 QKF983091:QKR983095 QUB983091:QUN983095 RDX983091:REJ983095 RNT983091:ROF983095 RXP983091:RYB983095 SHL983091:SHX983095 SRH983091:SRT983095 TBD983091:TBP983095 TKZ983091:TLL983095 TUV983091:TVH983095 UER983091:UFD983095 UON983091:UOZ983095 UYJ983091:UYV983095 VIF983091:VIR983095 VSB983091:VSN983095 WBX983091:WCJ983095 WLT983091:WMF983095">
      <formula1>0</formula1>
      <formula2>30</formula2>
    </dataValidation>
    <dataValidation type="textLength" allowBlank="1" showInputMessage="1" showErrorMessage="1" promptTitle="Nápis" prompt="Max.počet znakov je 9, vrátane bodiek a medzier" sqref="R33:V33 JN33:JR33 TJ33:TN33 ADF33:ADJ33 ANB33:ANF33 AWX33:AXB33 BGT33:BGX33 BQP33:BQT33 CAL33:CAP33 CKH33:CKL33 CUD33:CUH33 DDZ33:DED33 DNV33:DNZ33 DXR33:DXV33 EHN33:EHR33 ERJ33:ERN33 FBF33:FBJ33 FLB33:FLF33 FUX33:FVB33 GET33:GEX33 GOP33:GOT33 GYL33:GYP33 HIH33:HIL33 HSD33:HSH33 IBZ33:ICD33 ILV33:ILZ33 IVR33:IVV33 JFN33:JFR33 JPJ33:JPN33 JZF33:JZJ33 KJB33:KJF33 KSX33:KTB33 LCT33:LCX33 LMP33:LMT33 LWL33:LWP33 MGH33:MGL33 MQD33:MQH33 MZZ33:NAD33 NJV33:NJZ33 NTR33:NTV33 ODN33:ODR33 ONJ33:ONN33 OXF33:OXJ33 PHB33:PHF33 PQX33:PRB33 QAT33:QAX33 QKP33:QKT33 QUL33:QUP33 REH33:REL33 ROD33:ROH33 RXZ33:RYD33 SHV33:SHZ33 SRR33:SRV33 TBN33:TBR33 TLJ33:TLN33 TVF33:TVJ33 UFB33:UFF33 UOX33:UPB33 UYT33:UYX33 VIP33:VIT33 VSL33:VSP33 WCH33:WCL33 WMD33:WMH33 WVZ33:WWD33 R65564:V65564 JN65564:JR65564 TJ65564:TN65564 ADF65564:ADJ65564 ANB65564:ANF65564 AWX65564:AXB65564 BGT65564:BGX65564 BQP65564:BQT65564 CAL65564:CAP65564 CKH65564:CKL65564 CUD65564:CUH65564 DDZ65564:DED65564 DNV65564:DNZ65564 DXR65564:DXV65564 EHN65564:EHR65564 ERJ65564:ERN65564 FBF65564:FBJ65564 FLB65564:FLF65564 FUX65564:FVB65564 GET65564:GEX65564 GOP65564:GOT65564 GYL65564:GYP65564 HIH65564:HIL65564 HSD65564:HSH65564 IBZ65564:ICD65564 ILV65564:ILZ65564 IVR65564:IVV65564 JFN65564:JFR65564 JPJ65564:JPN65564 JZF65564:JZJ65564 KJB65564:KJF65564 KSX65564:KTB65564 LCT65564:LCX65564 LMP65564:LMT65564 LWL65564:LWP65564 MGH65564:MGL65564 MQD65564:MQH65564 MZZ65564:NAD65564 NJV65564:NJZ65564 NTR65564:NTV65564 ODN65564:ODR65564 ONJ65564:ONN65564 OXF65564:OXJ65564 PHB65564:PHF65564 PQX65564:PRB65564 QAT65564:QAX65564 QKP65564:QKT65564 QUL65564:QUP65564 REH65564:REL65564 ROD65564:ROH65564 RXZ65564:RYD65564 SHV65564:SHZ65564 SRR65564:SRV65564 TBN65564:TBR65564 TLJ65564:TLN65564 TVF65564:TVJ65564 UFB65564:UFF65564 UOX65564:UPB65564 UYT65564:UYX65564 VIP65564:VIT65564 VSL65564:VSP65564 WCH65564:WCL65564 WMD65564:WMH65564 WVZ65564:WWD65564 R131100:V131100 JN131100:JR131100 TJ131100:TN131100 ADF131100:ADJ131100 ANB131100:ANF131100 AWX131100:AXB131100 BGT131100:BGX131100 BQP131100:BQT131100 CAL131100:CAP131100 CKH131100:CKL131100 CUD131100:CUH131100 DDZ131100:DED131100 DNV131100:DNZ131100 DXR131100:DXV131100 EHN131100:EHR131100 ERJ131100:ERN131100 FBF131100:FBJ131100 FLB131100:FLF131100 FUX131100:FVB131100 GET131100:GEX131100 GOP131100:GOT131100 GYL131100:GYP131100 HIH131100:HIL131100 HSD131100:HSH131100 IBZ131100:ICD131100 ILV131100:ILZ131100 IVR131100:IVV131100 JFN131100:JFR131100 JPJ131100:JPN131100 JZF131100:JZJ131100 KJB131100:KJF131100 KSX131100:KTB131100 LCT131100:LCX131100 LMP131100:LMT131100 LWL131100:LWP131100 MGH131100:MGL131100 MQD131100:MQH131100 MZZ131100:NAD131100 NJV131100:NJZ131100 NTR131100:NTV131100 ODN131100:ODR131100 ONJ131100:ONN131100 OXF131100:OXJ131100 PHB131100:PHF131100 PQX131100:PRB131100 QAT131100:QAX131100 QKP131100:QKT131100 QUL131100:QUP131100 REH131100:REL131100 ROD131100:ROH131100 RXZ131100:RYD131100 SHV131100:SHZ131100 SRR131100:SRV131100 TBN131100:TBR131100 TLJ131100:TLN131100 TVF131100:TVJ131100 UFB131100:UFF131100 UOX131100:UPB131100 UYT131100:UYX131100 VIP131100:VIT131100 VSL131100:VSP131100 WCH131100:WCL131100 WMD131100:WMH131100 WVZ131100:WWD131100 R196636:V196636 JN196636:JR196636 TJ196636:TN196636 ADF196636:ADJ196636 ANB196636:ANF196636 AWX196636:AXB196636 BGT196636:BGX196636 BQP196636:BQT196636 CAL196636:CAP196636 CKH196636:CKL196636 CUD196636:CUH196636 DDZ196636:DED196636 DNV196636:DNZ196636 DXR196636:DXV196636 EHN196636:EHR196636 ERJ196636:ERN196636 FBF196636:FBJ196636 FLB196636:FLF196636 FUX196636:FVB196636 GET196636:GEX196636 GOP196636:GOT196636 GYL196636:GYP196636 HIH196636:HIL196636 HSD196636:HSH196636 IBZ196636:ICD196636 ILV196636:ILZ196636 IVR196636:IVV196636 JFN196636:JFR196636 JPJ196636:JPN196636 JZF196636:JZJ196636 KJB196636:KJF196636 KSX196636:KTB196636 LCT196636:LCX196636 LMP196636:LMT196636 LWL196636:LWP196636 MGH196636:MGL196636 MQD196636:MQH196636 MZZ196636:NAD196636 NJV196636:NJZ196636 NTR196636:NTV196636 ODN196636:ODR196636 ONJ196636:ONN196636 OXF196636:OXJ196636 PHB196636:PHF196636 PQX196636:PRB196636 QAT196636:QAX196636 QKP196636:QKT196636 QUL196636:QUP196636 REH196636:REL196636 ROD196636:ROH196636 RXZ196636:RYD196636 SHV196636:SHZ196636 SRR196636:SRV196636 TBN196636:TBR196636 TLJ196636:TLN196636 TVF196636:TVJ196636 UFB196636:UFF196636 UOX196636:UPB196636 UYT196636:UYX196636 VIP196636:VIT196636 VSL196636:VSP196636 WCH196636:WCL196636 WMD196636:WMH196636 WVZ196636:WWD196636 R262172:V262172 JN262172:JR262172 TJ262172:TN262172 ADF262172:ADJ262172 ANB262172:ANF262172 AWX262172:AXB262172 BGT262172:BGX262172 BQP262172:BQT262172 CAL262172:CAP262172 CKH262172:CKL262172 CUD262172:CUH262172 DDZ262172:DED262172 DNV262172:DNZ262172 DXR262172:DXV262172 EHN262172:EHR262172 ERJ262172:ERN262172 FBF262172:FBJ262172 FLB262172:FLF262172 FUX262172:FVB262172 GET262172:GEX262172 GOP262172:GOT262172 GYL262172:GYP262172 HIH262172:HIL262172 HSD262172:HSH262172 IBZ262172:ICD262172 ILV262172:ILZ262172 IVR262172:IVV262172 JFN262172:JFR262172 JPJ262172:JPN262172 JZF262172:JZJ262172 KJB262172:KJF262172 KSX262172:KTB262172 LCT262172:LCX262172 LMP262172:LMT262172 LWL262172:LWP262172 MGH262172:MGL262172 MQD262172:MQH262172 MZZ262172:NAD262172 NJV262172:NJZ262172 NTR262172:NTV262172 ODN262172:ODR262172 ONJ262172:ONN262172 OXF262172:OXJ262172 PHB262172:PHF262172 PQX262172:PRB262172 QAT262172:QAX262172 QKP262172:QKT262172 QUL262172:QUP262172 REH262172:REL262172 ROD262172:ROH262172 RXZ262172:RYD262172 SHV262172:SHZ262172 SRR262172:SRV262172 TBN262172:TBR262172 TLJ262172:TLN262172 TVF262172:TVJ262172 UFB262172:UFF262172 UOX262172:UPB262172 UYT262172:UYX262172 VIP262172:VIT262172 VSL262172:VSP262172 WCH262172:WCL262172 WMD262172:WMH262172 WVZ262172:WWD262172 R327708:V327708 JN327708:JR327708 TJ327708:TN327708 ADF327708:ADJ327708 ANB327708:ANF327708 AWX327708:AXB327708 BGT327708:BGX327708 BQP327708:BQT327708 CAL327708:CAP327708 CKH327708:CKL327708 CUD327708:CUH327708 DDZ327708:DED327708 DNV327708:DNZ327708 DXR327708:DXV327708 EHN327708:EHR327708 ERJ327708:ERN327708 FBF327708:FBJ327708 FLB327708:FLF327708 FUX327708:FVB327708 GET327708:GEX327708 GOP327708:GOT327708 GYL327708:GYP327708 HIH327708:HIL327708 HSD327708:HSH327708 IBZ327708:ICD327708 ILV327708:ILZ327708 IVR327708:IVV327708 JFN327708:JFR327708 JPJ327708:JPN327708 JZF327708:JZJ327708 KJB327708:KJF327708 KSX327708:KTB327708 LCT327708:LCX327708 LMP327708:LMT327708 LWL327708:LWP327708 MGH327708:MGL327708 MQD327708:MQH327708 MZZ327708:NAD327708 NJV327708:NJZ327708 NTR327708:NTV327708 ODN327708:ODR327708 ONJ327708:ONN327708 OXF327708:OXJ327708 PHB327708:PHF327708 PQX327708:PRB327708 QAT327708:QAX327708 QKP327708:QKT327708 QUL327708:QUP327708 REH327708:REL327708 ROD327708:ROH327708 RXZ327708:RYD327708 SHV327708:SHZ327708 SRR327708:SRV327708 TBN327708:TBR327708 TLJ327708:TLN327708 TVF327708:TVJ327708 UFB327708:UFF327708 UOX327708:UPB327708 UYT327708:UYX327708 VIP327708:VIT327708 VSL327708:VSP327708 WCH327708:WCL327708 WMD327708:WMH327708 WVZ327708:WWD327708 R393244:V393244 JN393244:JR393244 TJ393244:TN393244 ADF393244:ADJ393244 ANB393244:ANF393244 AWX393244:AXB393244 BGT393244:BGX393244 BQP393244:BQT393244 CAL393244:CAP393244 CKH393244:CKL393244 CUD393244:CUH393244 DDZ393244:DED393244 DNV393244:DNZ393244 DXR393244:DXV393244 EHN393244:EHR393244 ERJ393244:ERN393244 FBF393244:FBJ393244 FLB393244:FLF393244 FUX393244:FVB393244 GET393244:GEX393244 GOP393244:GOT393244 GYL393244:GYP393244 HIH393244:HIL393244 HSD393244:HSH393244 IBZ393244:ICD393244 ILV393244:ILZ393244 IVR393244:IVV393244 JFN393244:JFR393244 JPJ393244:JPN393244 JZF393244:JZJ393244 KJB393244:KJF393244 KSX393244:KTB393244 LCT393244:LCX393244 LMP393244:LMT393244 LWL393244:LWP393244 MGH393244:MGL393244 MQD393244:MQH393244 MZZ393244:NAD393244 NJV393244:NJZ393244 NTR393244:NTV393244 ODN393244:ODR393244 ONJ393244:ONN393244 OXF393244:OXJ393244 PHB393244:PHF393244 PQX393244:PRB393244 QAT393244:QAX393244 QKP393244:QKT393244 QUL393244:QUP393244 REH393244:REL393244 ROD393244:ROH393244 RXZ393244:RYD393244 SHV393244:SHZ393244 SRR393244:SRV393244 TBN393244:TBR393244 TLJ393244:TLN393244 TVF393244:TVJ393244 UFB393244:UFF393244 UOX393244:UPB393244 UYT393244:UYX393244 VIP393244:VIT393244 VSL393244:VSP393244 WCH393244:WCL393244 WMD393244:WMH393244 WVZ393244:WWD393244 R458780:V458780 JN458780:JR458780 TJ458780:TN458780 ADF458780:ADJ458780 ANB458780:ANF458780 AWX458780:AXB458780 BGT458780:BGX458780 BQP458780:BQT458780 CAL458780:CAP458780 CKH458780:CKL458780 CUD458780:CUH458780 DDZ458780:DED458780 DNV458780:DNZ458780 DXR458780:DXV458780 EHN458780:EHR458780 ERJ458780:ERN458780 FBF458780:FBJ458780 FLB458780:FLF458780 FUX458780:FVB458780 GET458780:GEX458780 GOP458780:GOT458780 GYL458780:GYP458780 HIH458780:HIL458780 HSD458780:HSH458780 IBZ458780:ICD458780 ILV458780:ILZ458780 IVR458780:IVV458780 JFN458780:JFR458780 JPJ458780:JPN458780 JZF458780:JZJ458780 KJB458780:KJF458780 KSX458780:KTB458780 LCT458780:LCX458780 LMP458780:LMT458780 LWL458780:LWP458780 MGH458780:MGL458780 MQD458780:MQH458780 MZZ458780:NAD458780 NJV458780:NJZ458780 NTR458780:NTV458780 ODN458780:ODR458780 ONJ458780:ONN458780 OXF458780:OXJ458780 PHB458780:PHF458780 PQX458780:PRB458780 QAT458780:QAX458780 QKP458780:QKT458780 QUL458780:QUP458780 REH458780:REL458780 ROD458780:ROH458780 RXZ458780:RYD458780 SHV458780:SHZ458780 SRR458780:SRV458780 TBN458780:TBR458780 TLJ458780:TLN458780 TVF458780:TVJ458780 UFB458780:UFF458780 UOX458780:UPB458780 UYT458780:UYX458780 VIP458780:VIT458780 VSL458780:VSP458780 WCH458780:WCL458780 WMD458780:WMH458780 WVZ458780:WWD458780 R524316:V524316 JN524316:JR524316 TJ524316:TN524316 ADF524316:ADJ524316 ANB524316:ANF524316 AWX524316:AXB524316 BGT524316:BGX524316 BQP524316:BQT524316 CAL524316:CAP524316 CKH524316:CKL524316 CUD524316:CUH524316 DDZ524316:DED524316 DNV524316:DNZ524316 DXR524316:DXV524316 EHN524316:EHR524316 ERJ524316:ERN524316 FBF524316:FBJ524316 FLB524316:FLF524316 FUX524316:FVB524316 GET524316:GEX524316 GOP524316:GOT524316 GYL524316:GYP524316 HIH524316:HIL524316 HSD524316:HSH524316 IBZ524316:ICD524316 ILV524316:ILZ524316 IVR524316:IVV524316 JFN524316:JFR524316 JPJ524316:JPN524316 JZF524316:JZJ524316 KJB524316:KJF524316 KSX524316:KTB524316 LCT524316:LCX524316 LMP524316:LMT524316 LWL524316:LWP524316 MGH524316:MGL524316 MQD524316:MQH524316 MZZ524316:NAD524316 NJV524316:NJZ524316 NTR524316:NTV524316 ODN524316:ODR524316 ONJ524316:ONN524316 OXF524316:OXJ524316 PHB524316:PHF524316 PQX524316:PRB524316 QAT524316:QAX524316 QKP524316:QKT524316 QUL524316:QUP524316 REH524316:REL524316 ROD524316:ROH524316 RXZ524316:RYD524316 SHV524316:SHZ524316 SRR524316:SRV524316 TBN524316:TBR524316 TLJ524316:TLN524316 TVF524316:TVJ524316 UFB524316:UFF524316 UOX524316:UPB524316 UYT524316:UYX524316 VIP524316:VIT524316 VSL524316:VSP524316 WCH524316:WCL524316 WMD524316:WMH524316 WVZ524316:WWD524316 R589852:V589852 JN589852:JR589852 TJ589852:TN589852 ADF589852:ADJ589852 ANB589852:ANF589852 AWX589852:AXB589852 BGT589852:BGX589852 BQP589852:BQT589852 CAL589852:CAP589852 CKH589852:CKL589852 CUD589852:CUH589852 DDZ589852:DED589852 DNV589852:DNZ589852 DXR589852:DXV589852 EHN589852:EHR589852 ERJ589852:ERN589852 FBF589852:FBJ589852 FLB589852:FLF589852 FUX589852:FVB589852 GET589852:GEX589852 GOP589852:GOT589852 GYL589852:GYP589852 HIH589852:HIL589852 HSD589852:HSH589852 IBZ589852:ICD589852 ILV589852:ILZ589852 IVR589852:IVV589852 JFN589852:JFR589852 JPJ589852:JPN589852 JZF589852:JZJ589852 KJB589852:KJF589852 KSX589852:KTB589852 LCT589852:LCX589852 LMP589852:LMT589852 LWL589852:LWP589852 MGH589852:MGL589852 MQD589852:MQH589852 MZZ589852:NAD589852 NJV589852:NJZ589852 NTR589852:NTV589852 ODN589852:ODR589852 ONJ589852:ONN589852 OXF589852:OXJ589852 PHB589852:PHF589852 PQX589852:PRB589852 QAT589852:QAX589852 QKP589852:QKT589852 QUL589852:QUP589852 REH589852:REL589852 ROD589852:ROH589852 RXZ589852:RYD589852 SHV589852:SHZ589852 SRR589852:SRV589852 TBN589852:TBR589852 TLJ589852:TLN589852 TVF589852:TVJ589852 UFB589852:UFF589852 UOX589852:UPB589852 UYT589852:UYX589852 VIP589852:VIT589852 VSL589852:VSP589852 WCH589852:WCL589852 WMD589852:WMH589852 WVZ589852:WWD589852 R655388:V655388 JN655388:JR655388 TJ655388:TN655388 ADF655388:ADJ655388 ANB655388:ANF655388 AWX655388:AXB655388 BGT655388:BGX655388 BQP655388:BQT655388 CAL655388:CAP655388 CKH655388:CKL655388 CUD655388:CUH655388 DDZ655388:DED655388 DNV655388:DNZ655388 DXR655388:DXV655388 EHN655388:EHR655388 ERJ655388:ERN655388 FBF655388:FBJ655388 FLB655388:FLF655388 FUX655388:FVB655388 GET655388:GEX655388 GOP655388:GOT655388 GYL655388:GYP655388 HIH655388:HIL655388 HSD655388:HSH655388 IBZ655388:ICD655388 ILV655388:ILZ655388 IVR655388:IVV655388 JFN655388:JFR655388 JPJ655388:JPN655388 JZF655388:JZJ655388 KJB655388:KJF655388 KSX655388:KTB655388 LCT655388:LCX655388 LMP655388:LMT655388 LWL655388:LWP655388 MGH655388:MGL655388 MQD655388:MQH655388 MZZ655388:NAD655388 NJV655388:NJZ655388 NTR655388:NTV655388 ODN655388:ODR655388 ONJ655388:ONN655388 OXF655388:OXJ655388 PHB655388:PHF655388 PQX655388:PRB655388 QAT655388:QAX655388 QKP655388:QKT655388 QUL655388:QUP655388 REH655388:REL655388 ROD655388:ROH655388 RXZ655388:RYD655388 SHV655388:SHZ655388 SRR655388:SRV655388 TBN655388:TBR655388 TLJ655388:TLN655388 TVF655388:TVJ655388 UFB655388:UFF655388 UOX655388:UPB655388 UYT655388:UYX655388 VIP655388:VIT655388 VSL655388:VSP655388 WCH655388:WCL655388 WMD655388:WMH655388 WVZ655388:WWD655388 R720924:V720924 JN720924:JR720924 TJ720924:TN720924 ADF720924:ADJ720924 ANB720924:ANF720924 AWX720924:AXB720924 BGT720924:BGX720924 BQP720924:BQT720924 CAL720924:CAP720924 CKH720924:CKL720924 CUD720924:CUH720924 DDZ720924:DED720924 DNV720924:DNZ720924 DXR720924:DXV720924 EHN720924:EHR720924 ERJ720924:ERN720924 FBF720924:FBJ720924 FLB720924:FLF720924 FUX720924:FVB720924 GET720924:GEX720924 GOP720924:GOT720924 GYL720924:GYP720924 HIH720924:HIL720924 HSD720924:HSH720924 IBZ720924:ICD720924 ILV720924:ILZ720924 IVR720924:IVV720924 JFN720924:JFR720924 JPJ720924:JPN720924 JZF720924:JZJ720924 KJB720924:KJF720924 KSX720924:KTB720924 LCT720924:LCX720924 LMP720924:LMT720924 LWL720924:LWP720924 MGH720924:MGL720924 MQD720924:MQH720924 MZZ720924:NAD720924 NJV720924:NJZ720924 NTR720924:NTV720924 ODN720924:ODR720924 ONJ720924:ONN720924 OXF720924:OXJ720924 PHB720924:PHF720924 PQX720924:PRB720924 QAT720924:QAX720924 QKP720924:QKT720924 QUL720924:QUP720924 REH720924:REL720924 ROD720924:ROH720924 RXZ720924:RYD720924 SHV720924:SHZ720924 SRR720924:SRV720924 TBN720924:TBR720924 TLJ720924:TLN720924 TVF720924:TVJ720924 UFB720924:UFF720924 UOX720924:UPB720924 UYT720924:UYX720924 VIP720924:VIT720924 VSL720924:VSP720924 WCH720924:WCL720924 WMD720924:WMH720924 WVZ720924:WWD720924 R786460:V786460 JN786460:JR786460 TJ786460:TN786460 ADF786460:ADJ786460 ANB786460:ANF786460 AWX786460:AXB786460 BGT786460:BGX786460 BQP786460:BQT786460 CAL786460:CAP786460 CKH786460:CKL786460 CUD786460:CUH786460 DDZ786460:DED786460 DNV786460:DNZ786460 DXR786460:DXV786460 EHN786460:EHR786460 ERJ786460:ERN786460 FBF786460:FBJ786460 FLB786460:FLF786460 FUX786460:FVB786460 GET786460:GEX786460 GOP786460:GOT786460 GYL786460:GYP786460 HIH786460:HIL786460 HSD786460:HSH786460 IBZ786460:ICD786460 ILV786460:ILZ786460 IVR786460:IVV786460 JFN786460:JFR786460 JPJ786460:JPN786460 JZF786460:JZJ786460 KJB786460:KJF786460 KSX786460:KTB786460 LCT786460:LCX786460 LMP786460:LMT786460 LWL786460:LWP786460 MGH786460:MGL786460 MQD786460:MQH786460 MZZ786460:NAD786460 NJV786460:NJZ786460 NTR786460:NTV786460 ODN786460:ODR786460 ONJ786460:ONN786460 OXF786460:OXJ786460 PHB786460:PHF786460 PQX786460:PRB786460 QAT786460:QAX786460 QKP786460:QKT786460 QUL786460:QUP786460 REH786460:REL786460 ROD786460:ROH786460 RXZ786460:RYD786460 SHV786460:SHZ786460 SRR786460:SRV786460 TBN786460:TBR786460 TLJ786460:TLN786460 TVF786460:TVJ786460 UFB786460:UFF786460 UOX786460:UPB786460 UYT786460:UYX786460 VIP786460:VIT786460 VSL786460:VSP786460 WCH786460:WCL786460 WMD786460:WMH786460 WVZ786460:WWD786460 R851996:V851996 JN851996:JR851996 TJ851996:TN851996 ADF851996:ADJ851996 ANB851996:ANF851996 AWX851996:AXB851996 BGT851996:BGX851996 BQP851996:BQT851996 CAL851996:CAP851996 CKH851996:CKL851996 CUD851996:CUH851996 DDZ851996:DED851996 DNV851996:DNZ851996 DXR851996:DXV851996 EHN851996:EHR851996 ERJ851996:ERN851996 FBF851996:FBJ851996 FLB851996:FLF851996 FUX851996:FVB851996 GET851996:GEX851996 GOP851996:GOT851996 GYL851996:GYP851996 HIH851996:HIL851996 HSD851996:HSH851996 IBZ851996:ICD851996 ILV851996:ILZ851996 IVR851996:IVV851996 JFN851996:JFR851996 JPJ851996:JPN851996 JZF851996:JZJ851996 KJB851996:KJF851996 KSX851996:KTB851996 LCT851996:LCX851996 LMP851996:LMT851996 LWL851996:LWP851996 MGH851996:MGL851996 MQD851996:MQH851996 MZZ851996:NAD851996 NJV851996:NJZ851996 NTR851996:NTV851996 ODN851996:ODR851996 ONJ851996:ONN851996 OXF851996:OXJ851996 PHB851996:PHF851996 PQX851996:PRB851996 QAT851996:QAX851996 QKP851996:QKT851996 QUL851996:QUP851996 REH851996:REL851996 ROD851996:ROH851996 RXZ851996:RYD851996 SHV851996:SHZ851996 SRR851996:SRV851996 TBN851996:TBR851996 TLJ851996:TLN851996 TVF851996:TVJ851996 UFB851996:UFF851996 UOX851996:UPB851996 UYT851996:UYX851996 VIP851996:VIT851996 VSL851996:VSP851996 WCH851996:WCL851996 WMD851996:WMH851996 WVZ851996:WWD851996 R917532:V917532 JN917532:JR917532 TJ917532:TN917532 ADF917532:ADJ917532 ANB917532:ANF917532 AWX917532:AXB917532 BGT917532:BGX917532 BQP917532:BQT917532 CAL917532:CAP917532 CKH917532:CKL917532 CUD917532:CUH917532 DDZ917532:DED917532 DNV917532:DNZ917532 DXR917532:DXV917532 EHN917532:EHR917532 ERJ917532:ERN917532 FBF917532:FBJ917532 FLB917532:FLF917532 FUX917532:FVB917532 GET917532:GEX917532 GOP917532:GOT917532 GYL917532:GYP917532 HIH917532:HIL917532 HSD917532:HSH917532 IBZ917532:ICD917532 ILV917532:ILZ917532 IVR917532:IVV917532 JFN917532:JFR917532 JPJ917532:JPN917532 JZF917532:JZJ917532 KJB917532:KJF917532 KSX917532:KTB917532 LCT917532:LCX917532 LMP917532:LMT917532 LWL917532:LWP917532 MGH917532:MGL917532 MQD917532:MQH917532 MZZ917532:NAD917532 NJV917532:NJZ917532 NTR917532:NTV917532 ODN917532:ODR917532 ONJ917532:ONN917532 OXF917532:OXJ917532 PHB917532:PHF917532 PQX917532:PRB917532 QAT917532:QAX917532 QKP917532:QKT917532 QUL917532:QUP917532 REH917532:REL917532 ROD917532:ROH917532 RXZ917532:RYD917532 SHV917532:SHZ917532 SRR917532:SRV917532 TBN917532:TBR917532 TLJ917532:TLN917532 TVF917532:TVJ917532 UFB917532:UFF917532 UOX917532:UPB917532 UYT917532:UYX917532 VIP917532:VIT917532 VSL917532:VSP917532 WCH917532:WCL917532 WMD917532:WMH917532 WVZ917532:WWD917532 R983068:V983068 JN983068:JR983068 TJ983068:TN983068 ADF983068:ADJ983068 ANB983068:ANF983068 AWX983068:AXB983068 BGT983068:BGX983068 BQP983068:BQT983068 CAL983068:CAP983068 CKH983068:CKL983068 CUD983068:CUH983068 DDZ983068:DED983068 DNV983068:DNZ983068 DXR983068:DXV983068 EHN983068:EHR983068 ERJ983068:ERN983068 FBF983068:FBJ983068 FLB983068:FLF983068 FUX983068:FVB983068 GET983068:GEX983068 GOP983068:GOT983068 GYL983068:GYP983068 HIH983068:HIL983068 HSD983068:HSH983068 IBZ983068:ICD983068 ILV983068:ILZ983068 IVR983068:IVV983068 JFN983068:JFR983068 JPJ983068:JPN983068 JZF983068:JZJ983068 KJB983068:KJF983068 KSX983068:KTB983068 LCT983068:LCX983068 LMP983068:LMT983068 LWL983068:LWP983068 MGH983068:MGL983068 MQD983068:MQH983068 MZZ983068:NAD983068 NJV983068:NJZ983068 NTR983068:NTV983068 ODN983068:ODR983068 ONJ983068:ONN983068 OXF983068:OXJ983068 PHB983068:PHF983068 PQX983068:PRB983068 QAT983068:QAX983068 QKP983068:QKT983068 QUL983068:QUP983068 REH983068:REL983068 ROD983068:ROH983068 RXZ983068:RYD983068 SHV983068:SHZ983068 SRR983068:SRV983068 TBN983068:TBR983068 TLJ983068:TLN983068 TVF983068:TVJ983068 UFB983068:UFF983068 UOX983068:UPB983068 UYT983068:UYX983068 VIP983068:VIT983068 VSL983068:VSP983068 WCH983068:WCL983068 WMD983068:WMH983068 WVZ983068:WWD983068">
      <formula1>0</formula1>
      <formula2>9</formula2>
    </dataValidation>
    <dataValidation allowBlank="1" showErrorMessage="1" sqref="WWU983075:WWU983084 KI39:KI50 UE39:UE50 AEA39:AEA50 ANW39:ANW50 AXS39:AXS50 BHO39:BHO50 BRK39:BRK50 CBG39:CBG50 CLC39:CLC50 CUY39:CUY50 DEU39:DEU50 DOQ39:DOQ50 DYM39:DYM50 EII39:EII50 ESE39:ESE50 FCA39:FCA50 FLW39:FLW50 FVS39:FVS50 GFO39:GFO50 GPK39:GPK50 GZG39:GZG50 HJC39:HJC50 HSY39:HSY50 ICU39:ICU50 IMQ39:IMQ50 IWM39:IWM50 JGI39:JGI50 JQE39:JQE50 KAA39:KAA50 KJW39:KJW50 KTS39:KTS50 LDO39:LDO50 LNK39:LNK50 LXG39:LXG50 MHC39:MHC50 MQY39:MQY50 NAU39:NAU50 NKQ39:NKQ50 NUM39:NUM50 OEI39:OEI50 OOE39:OOE50 OYA39:OYA50 PHW39:PHW50 PRS39:PRS50 QBO39:QBO50 QLK39:QLK50 QVG39:QVG50 RFC39:RFC50 ROY39:ROY50 RYU39:RYU50 SIQ39:SIQ50 SSM39:SSM50 TCI39:TCI50 TME39:TME50 TWA39:TWA50 UFW39:UFW50 UPS39:UPS50 UZO39:UZO50 VJK39:VJK50 VTG39:VTG50 WDC39:WDC50 WMY39:WMY50 WWU39:WWU50 AM65571:AM65580 KI65571:KI65580 UE65571:UE65580 AEA65571:AEA65580 ANW65571:ANW65580 AXS65571:AXS65580 BHO65571:BHO65580 BRK65571:BRK65580 CBG65571:CBG65580 CLC65571:CLC65580 CUY65571:CUY65580 DEU65571:DEU65580 DOQ65571:DOQ65580 DYM65571:DYM65580 EII65571:EII65580 ESE65571:ESE65580 FCA65571:FCA65580 FLW65571:FLW65580 FVS65571:FVS65580 GFO65571:GFO65580 GPK65571:GPK65580 GZG65571:GZG65580 HJC65571:HJC65580 HSY65571:HSY65580 ICU65571:ICU65580 IMQ65571:IMQ65580 IWM65571:IWM65580 JGI65571:JGI65580 JQE65571:JQE65580 KAA65571:KAA65580 KJW65571:KJW65580 KTS65571:KTS65580 LDO65571:LDO65580 LNK65571:LNK65580 LXG65571:LXG65580 MHC65571:MHC65580 MQY65571:MQY65580 NAU65571:NAU65580 NKQ65571:NKQ65580 NUM65571:NUM65580 OEI65571:OEI65580 OOE65571:OOE65580 OYA65571:OYA65580 PHW65571:PHW65580 PRS65571:PRS65580 QBO65571:QBO65580 QLK65571:QLK65580 QVG65571:QVG65580 RFC65571:RFC65580 ROY65571:ROY65580 RYU65571:RYU65580 SIQ65571:SIQ65580 SSM65571:SSM65580 TCI65571:TCI65580 TME65571:TME65580 TWA65571:TWA65580 UFW65571:UFW65580 UPS65571:UPS65580 UZO65571:UZO65580 VJK65571:VJK65580 VTG65571:VTG65580 WDC65571:WDC65580 WMY65571:WMY65580 WWU65571:WWU65580 AM131107:AM131116 KI131107:KI131116 UE131107:UE131116 AEA131107:AEA131116 ANW131107:ANW131116 AXS131107:AXS131116 BHO131107:BHO131116 BRK131107:BRK131116 CBG131107:CBG131116 CLC131107:CLC131116 CUY131107:CUY131116 DEU131107:DEU131116 DOQ131107:DOQ131116 DYM131107:DYM131116 EII131107:EII131116 ESE131107:ESE131116 FCA131107:FCA131116 FLW131107:FLW131116 FVS131107:FVS131116 GFO131107:GFO131116 GPK131107:GPK131116 GZG131107:GZG131116 HJC131107:HJC131116 HSY131107:HSY131116 ICU131107:ICU131116 IMQ131107:IMQ131116 IWM131107:IWM131116 JGI131107:JGI131116 JQE131107:JQE131116 KAA131107:KAA131116 KJW131107:KJW131116 KTS131107:KTS131116 LDO131107:LDO131116 LNK131107:LNK131116 LXG131107:LXG131116 MHC131107:MHC131116 MQY131107:MQY131116 NAU131107:NAU131116 NKQ131107:NKQ131116 NUM131107:NUM131116 OEI131107:OEI131116 OOE131107:OOE131116 OYA131107:OYA131116 PHW131107:PHW131116 PRS131107:PRS131116 QBO131107:QBO131116 QLK131107:QLK131116 QVG131107:QVG131116 RFC131107:RFC131116 ROY131107:ROY131116 RYU131107:RYU131116 SIQ131107:SIQ131116 SSM131107:SSM131116 TCI131107:TCI131116 TME131107:TME131116 TWA131107:TWA131116 UFW131107:UFW131116 UPS131107:UPS131116 UZO131107:UZO131116 VJK131107:VJK131116 VTG131107:VTG131116 WDC131107:WDC131116 WMY131107:WMY131116 WWU131107:WWU131116 AM196643:AM196652 KI196643:KI196652 UE196643:UE196652 AEA196643:AEA196652 ANW196643:ANW196652 AXS196643:AXS196652 BHO196643:BHO196652 BRK196643:BRK196652 CBG196643:CBG196652 CLC196643:CLC196652 CUY196643:CUY196652 DEU196643:DEU196652 DOQ196643:DOQ196652 DYM196643:DYM196652 EII196643:EII196652 ESE196643:ESE196652 FCA196643:FCA196652 FLW196643:FLW196652 FVS196643:FVS196652 GFO196643:GFO196652 GPK196643:GPK196652 GZG196643:GZG196652 HJC196643:HJC196652 HSY196643:HSY196652 ICU196643:ICU196652 IMQ196643:IMQ196652 IWM196643:IWM196652 JGI196643:JGI196652 JQE196643:JQE196652 KAA196643:KAA196652 KJW196643:KJW196652 KTS196643:KTS196652 LDO196643:LDO196652 LNK196643:LNK196652 LXG196643:LXG196652 MHC196643:MHC196652 MQY196643:MQY196652 NAU196643:NAU196652 NKQ196643:NKQ196652 NUM196643:NUM196652 OEI196643:OEI196652 OOE196643:OOE196652 OYA196643:OYA196652 PHW196643:PHW196652 PRS196643:PRS196652 QBO196643:QBO196652 QLK196643:QLK196652 QVG196643:QVG196652 RFC196643:RFC196652 ROY196643:ROY196652 RYU196643:RYU196652 SIQ196643:SIQ196652 SSM196643:SSM196652 TCI196643:TCI196652 TME196643:TME196652 TWA196643:TWA196652 UFW196643:UFW196652 UPS196643:UPS196652 UZO196643:UZO196652 VJK196643:VJK196652 VTG196643:VTG196652 WDC196643:WDC196652 WMY196643:WMY196652 WWU196643:WWU196652 AM262179:AM262188 KI262179:KI262188 UE262179:UE262188 AEA262179:AEA262188 ANW262179:ANW262188 AXS262179:AXS262188 BHO262179:BHO262188 BRK262179:BRK262188 CBG262179:CBG262188 CLC262179:CLC262188 CUY262179:CUY262188 DEU262179:DEU262188 DOQ262179:DOQ262188 DYM262179:DYM262188 EII262179:EII262188 ESE262179:ESE262188 FCA262179:FCA262188 FLW262179:FLW262188 FVS262179:FVS262188 GFO262179:GFO262188 GPK262179:GPK262188 GZG262179:GZG262188 HJC262179:HJC262188 HSY262179:HSY262188 ICU262179:ICU262188 IMQ262179:IMQ262188 IWM262179:IWM262188 JGI262179:JGI262188 JQE262179:JQE262188 KAA262179:KAA262188 KJW262179:KJW262188 KTS262179:KTS262188 LDO262179:LDO262188 LNK262179:LNK262188 LXG262179:LXG262188 MHC262179:MHC262188 MQY262179:MQY262188 NAU262179:NAU262188 NKQ262179:NKQ262188 NUM262179:NUM262188 OEI262179:OEI262188 OOE262179:OOE262188 OYA262179:OYA262188 PHW262179:PHW262188 PRS262179:PRS262188 QBO262179:QBO262188 QLK262179:QLK262188 QVG262179:QVG262188 RFC262179:RFC262188 ROY262179:ROY262188 RYU262179:RYU262188 SIQ262179:SIQ262188 SSM262179:SSM262188 TCI262179:TCI262188 TME262179:TME262188 TWA262179:TWA262188 UFW262179:UFW262188 UPS262179:UPS262188 UZO262179:UZO262188 VJK262179:VJK262188 VTG262179:VTG262188 WDC262179:WDC262188 WMY262179:WMY262188 WWU262179:WWU262188 AM327715:AM327724 KI327715:KI327724 UE327715:UE327724 AEA327715:AEA327724 ANW327715:ANW327724 AXS327715:AXS327724 BHO327715:BHO327724 BRK327715:BRK327724 CBG327715:CBG327724 CLC327715:CLC327724 CUY327715:CUY327724 DEU327715:DEU327724 DOQ327715:DOQ327724 DYM327715:DYM327724 EII327715:EII327724 ESE327715:ESE327724 FCA327715:FCA327724 FLW327715:FLW327724 FVS327715:FVS327724 GFO327715:GFO327724 GPK327715:GPK327724 GZG327715:GZG327724 HJC327715:HJC327724 HSY327715:HSY327724 ICU327715:ICU327724 IMQ327715:IMQ327724 IWM327715:IWM327724 JGI327715:JGI327724 JQE327715:JQE327724 KAA327715:KAA327724 KJW327715:KJW327724 KTS327715:KTS327724 LDO327715:LDO327724 LNK327715:LNK327724 LXG327715:LXG327724 MHC327715:MHC327724 MQY327715:MQY327724 NAU327715:NAU327724 NKQ327715:NKQ327724 NUM327715:NUM327724 OEI327715:OEI327724 OOE327715:OOE327724 OYA327715:OYA327724 PHW327715:PHW327724 PRS327715:PRS327724 QBO327715:QBO327724 QLK327715:QLK327724 QVG327715:QVG327724 RFC327715:RFC327724 ROY327715:ROY327724 RYU327715:RYU327724 SIQ327715:SIQ327724 SSM327715:SSM327724 TCI327715:TCI327724 TME327715:TME327724 TWA327715:TWA327724 UFW327715:UFW327724 UPS327715:UPS327724 UZO327715:UZO327724 VJK327715:VJK327724 VTG327715:VTG327724 WDC327715:WDC327724 WMY327715:WMY327724 WWU327715:WWU327724 AM393251:AM393260 KI393251:KI393260 UE393251:UE393260 AEA393251:AEA393260 ANW393251:ANW393260 AXS393251:AXS393260 BHO393251:BHO393260 BRK393251:BRK393260 CBG393251:CBG393260 CLC393251:CLC393260 CUY393251:CUY393260 DEU393251:DEU393260 DOQ393251:DOQ393260 DYM393251:DYM393260 EII393251:EII393260 ESE393251:ESE393260 FCA393251:FCA393260 FLW393251:FLW393260 FVS393251:FVS393260 GFO393251:GFO393260 GPK393251:GPK393260 GZG393251:GZG393260 HJC393251:HJC393260 HSY393251:HSY393260 ICU393251:ICU393260 IMQ393251:IMQ393260 IWM393251:IWM393260 JGI393251:JGI393260 JQE393251:JQE393260 KAA393251:KAA393260 KJW393251:KJW393260 KTS393251:KTS393260 LDO393251:LDO393260 LNK393251:LNK393260 LXG393251:LXG393260 MHC393251:MHC393260 MQY393251:MQY393260 NAU393251:NAU393260 NKQ393251:NKQ393260 NUM393251:NUM393260 OEI393251:OEI393260 OOE393251:OOE393260 OYA393251:OYA393260 PHW393251:PHW393260 PRS393251:PRS393260 QBO393251:QBO393260 QLK393251:QLK393260 QVG393251:QVG393260 RFC393251:RFC393260 ROY393251:ROY393260 RYU393251:RYU393260 SIQ393251:SIQ393260 SSM393251:SSM393260 TCI393251:TCI393260 TME393251:TME393260 TWA393251:TWA393260 UFW393251:UFW393260 UPS393251:UPS393260 UZO393251:UZO393260 VJK393251:VJK393260 VTG393251:VTG393260 WDC393251:WDC393260 WMY393251:WMY393260 WWU393251:WWU393260 AM458787:AM458796 KI458787:KI458796 UE458787:UE458796 AEA458787:AEA458796 ANW458787:ANW458796 AXS458787:AXS458796 BHO458787:BHO458796 BRK458787:BRK458796 CBG458787:CBG458796 CLC458787:CLC458796 CUY458787:CUY458796 DEU458787:DEU458796 DOQ458787:DOQ458796 DYM458787:DYM458796 EII458787:EII458796 ESE458787:ESE458796 FCA458787:FCA458796 FLW458787:FLW458796 FVS458787:FVS458796 GFO458787:GFO458796 GPK458787:GPK458796 GZG458787:GZG458796 HJC458787:HJC458796 HSY458787:HSY458796 ICU458787:ICU458796 IMQ458787:IMQ458796 IWM458787:IWM458796 JGI458787:JGI458796 JQE458787:JQE458796 KAA458787:KAA458796 KJW458787:KJW458796 KTS458787:KTS458796 LDO458787:LDO458796 LNK458787:LNK458796 LXG458787:LXG458796 MHC458787:MHC458796 MQY458787:MQY458796 NAU458787:NAU458796 NKQ458787:NKQ458796 NUM458787:NUM458796 OEI458787:OEI458796 OOE458787:OOE458796 OYA458787:OYA458796 PHW458787:PHW458796 PRS458787:PRS458796 QBO458787:QBO458796 QLK458787:QLK458796 QVG458787:QVG458796 RFC458787:RFC458796 ROY458787:ROY458796 RYU458787:RYU458796 SIQ458787:SIQ458796 SSM458787:SSM458796 TCI458787:TCI458796 TME458787:TME458796 TWA458787:TWA458796 UFW458787:UFW458796 UPS458787:UPS458796 UZO458787:UZO458796 VJK458787:VJK458796 VTG458787:VTG458796 WDC458787:WDC458796 WMY458787:WMY458796 WWU458787:WWU458796 AM524323:AM524332 KI524323:KI524332 UE524323:UE524332 AEA524323:AEA524332 ANW524323:ANW524332 AXS524323:AXS524332 BHO524323:BHO524332 BRK524323:BRK524332 CBG524323:CBG524332 CLC524323:CLC524332 CUY524323:CUY524332 DEU524323:DEU524332 DOQ524323:DOQ524332 DYM524323:DYM524332 EII524323:EII524332 ESE524323:ESE524332 FCA524323:FCA524332 FLW524323:FLW524332 FVS524323:FVS524332 GFO524323:GFO524332 GPK524323:GPK524332 GZG524323:GZG524332 HJC524323:HJC524332 HSY524323:HSY524332 ICU524323:ICU524332 IMQ524323:IMQ524332 IWM524323:IWM524332 JGI524323:JGI524332 JQE524323:JQE524332 KAA524323:KAA524332 KJW524323:KJW524332 KTS524323:KTS524332 LDO524323:LDO524332 LNK524323:LNK524332 LXG524323:LXG524332 MHC524323:MHC524332 MQY524323:MQY524332 NAU524323:NAU524332 NKQ524323:NKQ524332 NUM524323:NUM524332 OEI524323:OEI524332 OOE524323:OOE524332 OYA524323:OYA524332 PHW524323:PHW524332 PRS524323:PRS524332 QBO524323:QBO524332 QLK524323:QLK524332 QVG524323:QVG524332 RFC524323:RFC524332 ROY524323:ROY524332 RYU524323:RYU524332 SIQ524323:SIQ524332 SSM524323:SSM524332 TCI524323:TCI524332 TME524323:TME524332 TWA524323:TWA524332 UFW524323:UFW524332 UPS524323:UPS524332 UZO524323:UZO524332 VJK524323:VJK524332 VTG524323:VTG524332 WDC524323:WDC524332 WMY524323:WMY524332 WWU524323:WWU524332 AM589859:AM589868 KI589859:KI589868 UE589859:UE589868 AEA589859:AEA589868 ANW589859:ANW589868 AXS589859:AXS589868 BHO589859:BHO589868 BRK589859:BRK589868 CBG589859:CBG589868 CLC589859:CLC589868 CUY589859:CUY589868 DEU589859:DEU589868 DOQ589859:DOQ589868 DYM589859:DYM589868 EII589859:EII589868 ESE589859:ESE589868 FCA589859:FCA589868 FLW589859:FLW589868 FVS589859:FVS589868 GFO589859:GFO589868 GPK589859:GPK589868 GZG589859:GZG589868 HJC589859:HJC589868 HSY589859:HSY589868 ICU589859:ICU589868 IMQ589859:IMQ589868 IWM589859:IWM589868 JGI589859:JGI589868 JQE589859:JQE589868 KAA589859:KAA589868 KJW589859:KJW589868 KTS589859:KTS589868 LDO589859:LDO589868 LNK589859:LNK589868 LXG589859:LXG589868 MHC589859:MHC589868 MQY589859:MQY589868 NAU589859:NAU589868 NKQ589859:NKQ589868 NUM589859:NUM589868 OEI589859:OEI589868 OOE589859:OOE589868 OYA589859:OYA589868 PHW589859:PHW589868 PRS589859:PRS589868 QBO589859:QBO589868 QLK589859:QLK589868 QVG589859:QVG589868 RFC589859:RFC589868 ROY589859:ROY589868 RYU589859:RYU589868 SIQ589859:SIQ589868 SSM589859:SSM589868 TCI589859:TCI589868 TME589859:TME589868 TWA589859:TWA589868 UFW589859:UFW589868 UPS589859:UPS589868 UZO589859:UZO589868 VJK589859:VJK589868 VTG589859:VTG589868 WDC589859:WDC589868 WMY589859:WMY589868 WWU589859:WWU589868 AM655395:AM655404 KI655395:KI655404 UE655395:UE655404 AEA655395:AEA655404 ANW655395:ANW655404 AXS655395:AXS655404 BHO655395:BHO655404 BRK655395:BRK655404 CBG655395:CBG655404 CLC655395:CLC655404 CUY655395:CUY655404 DEU655395:DEU655404 DOQ655395:DOQ655404 DYM655395:DYM655404 EII655395:EII655404 ESE655395:ESE655404 FCA655395:FCA655404 FLW655395:FLW655404 FVS655395:FVS655404 GFO655395:GFO655404 GPK655395:GPK655404 GZG655395:GZG655404 HJC655395:HJC655404 HSY655395:HSY655404 ICU655395:ICU655404 IMQ655395:IMQ655404 IWM655395:IWM655404 JGI655395:JGI655404 JQE655395:JQE655404 KAA655395:KAA655404 KJW655395:KJW655404 KTS655395:KTS655404 LDO655395:LDO655404 LNK655395:LNK655404 LXG655395:LXG655404 MHC655395:MHC655404 MQY655395:MQY655404 NAU655395:NAU655404 NKQ655395:NKQ655404 NUM655395:NUM655404 OEI655395:OEI655404 OOE655395:OOE655404 OYA655395:OYA655404 PHW655395:PHW655404 PRS655395:PRS655404 QBO655395:QBO655404 QLK655395:QLK655404 QVG655395:QVG655404 RFC655395:RFC655404 ROY655395:ROY655404 RYU655395:RYU655404 SIQ655395:SIQ655404 SSM655395:SSM655404 TCI655395:TCI655404 TME655395:TME655404 TWA655395:TWA655404 UFW655395:UFW655404 UPS655395:UPS655404 UZO655395:UZO655404 VJK655395:VJK655404 VTG655395:VTG655404 WDC655395:WDC655404 WMY655395:WMY655404 WWU655395:WWU655404 AM720931:AM720940 KI720931:KI720940 UE720931:UE720940 AEA720931:AEA720940 ANW720931:ANW720940 AXS720931:AXS720940 BHO720931:BHO720940 BRK720931:BRK720940 CBG720931:CBG720940 CLC720931:CLC720940 CUY720931:CUY720940 DEU720931:DEU720940 DOQ720931:DOQ720940 DYM720931:DYM720940 EII720931:EII720940 ESE720931:ESE720940 FCA720931:FCA720940 FLW720931:FLW720940 FVS720931:FVS720940 GFO720931:GFO720940 GPK720931:GPK720940 GZG720931:GZG720940 HJC720931:HJC720940 HSY720931:HSY720940 ICU720931:ICU720940 IMQ720931:IMQ720940 IWM720931:IWM720940 JGI720931:JGI720940 JQE720931:JQE720940 KAA720931:KAA720940 KJW720931:KJW720940 KTS720931:KTS720940 LDO720931:LDO720940 LNK720931:LNK720940 LXG720931:LXG720940 MHC720931:MHC720940 MQY720931:MQY720940 NAU720931:NAU720940 NKQ720931:NKQ720940 NUM720931:NUM720940 OEI720931:OEI720940 OOE720931:OOE720940 OYA720931:OYA720940 PHW720931:PHW720940 PRS720931:PRS720940 QBO720931:QBO720940 QLK720931:QLK720940 QVG720931:QVG720940 RFC720931:RFC720940 ROY720931:ROY720940 RYU720931:RYU720940 SIQ720931:SIQ720940 SSM720931:SSM720940 TCI720931:TCI720940 TME720931:TME720940 TWA720931:TWA720940 UFW720931:UFW720940 UPS720931:UPS720940 UZO720931:UZO720940 VJK720931:VJK720940 VTG720931:VTG720940 WDC720931:WDC720940 WMY720931:WMY720940 WWU720931:WWU720940 AM786467:AM786476 KI786467:KI786476 UE786467:UE786476 AEA786467:AEA786476 ANW786467:ANW786476 AXS786467:AXS786476 BHO786467:BHO786476 BRK786467:BRK786476 CBG786467:CBG786476 CLC786467:CLC786476 CUY786467:CUY786476 DEU786467:DEU786476 DOQ786467:DOQ786476 DYM786467:DYM786476 EII786467:EII786476 ESE786467:ESE786476 FCA786467:FCA786476 FLW786467:FLW786476 FVS786467:FVS786476 GFO786467:GFO786476 GPK786467:GPK786476 GZG786467:GZG786476 HJC786467:HJC786476 HSY786467:HSY786476 ICU786467:ICU786476 IMQ786467:IMQ786476 IWM786467:IWM786476 JGI786467:JGI786476 JQE786467:JQE786476 KAA786467:KAA786476 KJW786467:KJW786476 KTS786467:KTS786476 LDO786467:LDO786476 LNK786467:LNK786476 LXG786467:LXG786476 MHC786467:MHC786476 MQY786467:MQY786476 NAU786467:NAU786476 NKQ786467:NKQ786476 NUM786467:NUM786476 OEI786467:OEI786476 OOE786467:OOE786476 OYA786467:OYA786476 PHW786467:PHW786476 PRS786467:PRS786476 QBO786467:QBO786476 QLK786467:QLK786476 QVG786467:QVG786476 RFC786467:RFC786476 ROY786467:ROY786476 RYU786467:RYU786476 SIQ786467:SIQ786476 SSM786467:SSM786476 TCI786467:TCI786476 TME786467:TME786476 TWA786467:TWA786476 UFW786467:UFW786476 UPS786467:UPS786476 UZO786467:UZO786476 VJK786467:VJK786476 VTG786467:VTG786476 WDC786467:WDC786476 WMY786467:WMY786476 WWU786467:WWU786476 AM852003:AM852012 KI852003:KI852012 UE852003:UE852012 AEA852003:AEA852012 ANW852003:ANW852012 AXS852003:AXS852012 BHO852003:BHO852012 BRK852003:BRK852012 CBG852003:CBG852012 CLC852003:CLC852012 CUY852003:CUY852012 DEU852003:DEU852012 DOQ852003:DOQ852012 DYM852003:DYM852012 EII852003:EII852012 ESE852003:ESE852012 FCA852003:FCA852012 FLW852003:FLW852012 FVS852003:FVS852012 GFO852003:GFO852012 GPK852003:GPK852012 GZG852003:GZG852012 HJC852003:HJC852012 HSY852003:HSY852012 ICU852003:ICU852012 IMQ852003:IMQ852012 IWM852003:IWM852012 JGI852003:JGI852012 JQE852003:JQE852012 KAA852003:KAA852012 KJW852003:KJW852012 KTS852003:KTS852012 LDO852003:LDO852012 LNK852003:LNK852012 LXG852003:LXG852012 MHC852003:MHC852012 MQY852003:MQY852012 NAU852003:NAU852012 NKQ852003:NKQ852012 NUM852003:NUM852012 OEI852003:OEI852012 OOE852003:OOE852012 OYA852003:OYA852012 PHW852003:PHW852012 PRS852003:PRS852012 QBO852003:QBO852012 QLK852003:QLK852012 QVG852003:QVG852012 RFC852003:RFC852012 ROY852003:ROY852012 RYU852003:RYU852012 SIQ852003:SIQ852012 SSM852003:SSM852012 TCI852003:TCI852012 TME852003:TME852012 TWA852003:TWA852012 UFW852003:UFW852012 UPS852003:UPS852012 UZO852003:UZO852012 VJK852003:VJK852012 VTG852003:VTG852012 WDC852003:WDC852012 WMY852003:WMY852012 WWU852003:WWU852012 AM917539:AM917548 KI917539:KI917548 UE917539:UE917548 AEA917539:AEA917548 ANW917539:ANW917548 AXS917539:AXS917548 BHO917539:BHO917548 BRK917539:BRK917548 CBG917539:CBG917548 CLC917539:CLC917548 CUY917539:CUY917548 DEU917539:DEU917548 DOQ917539:DOQ917548 DYM917539:DYM917548 EII917539:EII917548 ESE917539:ESE917548 FCA917539:FCA917548 FLW917539:FLW917548 FVS917539:FVS917548 GFO917539:GFO917548 GPK917539:GPK917548 GZG917539:GZG917548 HJC917539:HJC917548 HSY917539:HSY917548 ICU917539:ICU917548 IMQ917539:IMQ917548 IWM917539:IWM917548 JGI917539:JGI917548 JQE917539:JQE917548 KAA917539:KAA917548 KJW917539:KJW917548 KTS917539:KTS917548 LDO917539:LDO917548 LNK917539:LNK917548 LXG917539:LXG917548 MHC917539:MHC917548 MQY917539:MQY917548 NAU917539:NAU917548 NKQ917539:NKQ917548 NUM917539:NUM917548 OEI917539:OEI917548 OOE917539:OOE917548 OYA917539:OYA917548 PHW917539:PHW917548 PRS917539:PRS917548 QBO917539:QBO917548 QLK917539:QLK917548 QVG917539:QVG917548 RFC917539:RFC917548 ROY917539:ROY917548 RYU917539:RYU917548 SIQ917539:SIQ917548 SSM917539:SSM917548 TCI917539:TCI917548 TME917539:TME917548 TWA917539:TWA917548 UFW917539:UFW917548 UPS917539:UPS917548 UZO917539:UZO917548 VJK917539:VJK917548 VTG917539:VTG917548 WDC917539:WDC917548 WMY917539:WMY917548 WWU917539:WWU917548 AM983075:AM983084 KI983075:KI983084 UE983075:UE983084 AEA983075:AEA983084 ANW983075:ANW983084 AXS983075:AXS983084 BHO983075:BHO983084 BRK983075:BRK983084 CBG983075:CBG983084 CLC983075:CLC983084 CUY983075:CUY983084 DEU983075:DEU983084 DOQ983075:DOQ983084 DYM983075:DYM983084 EII983075:EII983084 ESE983075:ESE983084 FCA983075:FCA983084 FLW983075:FLW983084 FVS983075:FVS983084 GFO983075:GFO983084 GPK983075:GPK983084 GZG983075:GZG983084 HJC983075:HJC983084 HSY983075:HSY983084 ICU983075:ICU983084 IMQ983075:IMQ983084 IWM983075:IWM983084 JGI983075:JGI983084 JQE983075:JQE983084 KAA983075:KAA983084 KJW983075:KJW983084 KTS983075:KTS983084 LDO983075:LDO983084 LNK983075:LNK983084 LXG983075:LXG983084 MHC983075:MHC983084 MQY983075:MQY983084 NAU983075:NAU983084 NKQ983075:NKQ983084 NUM983075:NUM983084 OEI983075:OEI983084 OOE983075:OOE983084 OYA983075:OYA983084 PHW983075:PHW983084 PRS983075:PRS983084 QBO983075:QBO983084 QLK983075:QLK983084 QVG983075:QVG983084 RFC983075:RFC983084 ROY983075:ROY983084 RYU983075:RYU983084 SIQ983075:SIQ983084 SSM983075:SSM983084 TCI983075:TCI983084 TME983075:TME983084 TWA983075:TWA983084 UFW983075:UFW983084 UPS983075:UPS983084 UZO983075:UZO983084 VJK983075:VJK983084 VTG983075:VTG983084 WDC983075:WDC983084 WMY983075:WMY983084"/>
    <dataValidation allowBlank="1" showErrorMessage="1" prompt="Napíš počet stužiek s rovnakým menom." sqref="WMS983075:WMS983084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VTA983075:VTA983084 JE41:JE50 TA41:TA50 ACW41:ACW50 AMS41:AMS50 AWO41:AWO50 BGK41:BGK50 BQG41:BQG50 CAC41:CAC50 CJY41:CJY50 CTU41:CTU50 DDQ41:DDQ50 DNM41:DNM50 DXI41:DXI50 EHE41:EHE50 ERA41:ERA50 FAW41:FAW50 FKS41:FKS50 FUO41:FUO50 GEK41:GEK50 GOG41:GOG50 GYC41:GYC50 HHY41:HHY50 HRU41:HRU50 IBQ41:IBQ50 ILM41:ILM50 IVI41:IVI50 JFE41:JFE50 JPA41:JPA50 JYW41:JYW50 KIS41:KIS50 KSO41:KSO50 LCK41:LCK50 LMG41:LMG50 LWC41:LWC50 MFY41:MFY50 MPU41:MPU50 MZQ41:MZQ50 NJM41:NJM50 NTI41:NTI50 ODE41:ODE50 ONA41:ONA50 OWW41:OWW50 PGS41:PGS50 PQO41:PQO50 QAK41:QAK50 QKG41:QKG50 QUC41:QUC50 RDY41:RDY50 RNU41:RNU50 RXQ41:RXQ50 SHM41:SHM50 SRI41:SRI50 TBE41:TBE50 TLA41:TLA50 TUW41:TUW50 UES41:UES50 UOO41:UOO50 UYK41:UYK50 VIG41:VIG50 VSC41:VSC50 WBY41:WBY50 WLU41:WLU50 WVQ41:WVQ50 I65573:I65580 JE65573:JE65580 TA65573:TA65580 ACW65573:ACW65580 AMS65573:AMS65580 AWO65573:AWO65580 BGK65573:BGK65580 BQG65573:BQG65580 CAC65573:CAC65580 CJY65573:CJY65580 CTU65573:CTU65580 DDQ65573:DDQ65580 DNM65573:DNM65580 DXI65573:DXI65580 EHE65573:EHE65580 ERA65573:ERA65580 FAW65573:FAW65580 FKS65573:FKS65580 FUO65573:FUO65580 GEK65573:GEK65580 GOG65573:GOG65580 GYC65573:GYC65580 HHY65573:HHY65580 HRU65573:HRU65580 IBQ65573:IBQ65580 ILM65573:ILM65580 IVI65573:IVI65580 JFE65573:JFE65580 JPA65573:JPA65580 JYW65573:JYW65580 KIS65573:KIS65580 KSO65573:KSO65580 LCK65573:LCK65580 LMG65573:LMG65580 LWC65573:LWC65580 MFY65573:MFY65580 MPU65573:MPU65580 MZQ65573:MZQ65580 NJM65573:NJM65580 NTI65573:NTI65580 ODE65573:ODE65580 ONA65573:ONA65580 OWW65573:OWW65580 PGS65573:PGS65580 PQO65573:PQO65580 QAK65573:QAK65580 QKG65573:QKG65580 QUC65573:QUC65580 RDY65573:RDY65580 RNU65573:RNU65580 RXQ65573:RXQ65580 SHM65573:SHM65580 SRI65573:SRI65580 TBE65573:TBE65580 TLA65573:TLA65580 TUW65573:TUW65580 UES65573:UES65580 UOO65573:UOO65580 UYK65573:UYK65580 VIG65573:VIG65580 VSC65573:VSC65580 WBY65573:WBY65580 WLU65573:WLU65580 WVQ65573:WVQ65580 I131109:I131116 JE131109:JE131116 TA131109:TA131116 ACW131109:ACW131116 AMS131109:AMS131116 AWO131109:AWO131116 BGK131109:BGK131116 BQG131109:BQG131116 CAC131109:CAC131116 CJY131109:CJY131116 CTU131109:CTU131116 DDQ131109:DDQ131116 DNM131109:DNM131116 DXI131109:DXI131116 EHE131109:EHE131116 ERA131109:ERA131116 FAW131109:FAW131116 FKS131109:FKS131116 FUO131109:FUO131116 GEK131109:GEK131116 GOG131109:GOG131116 GYC131109:GYC131116 HHY131109:HHY131116 HRU131109:HRU131116 IBQ131109:IBQ131116 ILM131109:ILM131116 IVI131109:IVI131116 JFE131109:JFE131116 JPA131109:JPA131116 JYW131109:JYW131116 KIS131109:KIS131116 KSO131109:KSO131116 LCK131109:LCK131116 LMG131109:LMG131116 LWC131109:LWC131116 MFY131109:MFY131116 MPU131109:MPU131116 MZQ131109:MZQ131116 NJM131109:NJM131116 NTI131109:NTI131116 ODE131109:ODE131116 ONA131109:ONA131116 OWW131109:OWW131116 PGS131109:PGS131116 PQO131109:PQO131116 QAK131109:QAK131116 QKG131109:QKG131116 QUC131109:QUC131116 RDY131109:RDY131116 RNU131109:RNU131116 RXQ131109:RXQ131116 SHM131109:SHM131116 SRI131109:SRI131116 TBE131109:TBE131116 TLA131109:TLA131116 TUW131109:TUW131116 UES131109:UES131116 UOO131109:UOO131116 UYK131109:UYK131116 VIG131109:VIG131116 VSC131109:VSC131116 WBY131109:WBY131116 WLU131109:WLU131116 WVQ131109:WVQ131116 I196645:I196652 JE196645:JE196652 TA196645:TA196652 ACW196645:ACW196652 AMS196645:AMS196652 AWO196645:AWO196652 BGK196645:BGK196652 BQG196645:BQG196652 CAC196645:CAC196652 CJY196645:CJY196652 CTU196645:CTU196652 DDQ196645:DDQ196652 DNM196645:DNM196652 DXI196645:DXI196652 EHE196645:EHE196652 ERA196645:ERA196652 FAW196645:FAW196652 FKS196645:FKS196652 FUO196645:FUO196652 GEK196645:GEK196652 GOG196645:GOG196652 GYC196645:GYC196652 HHY196645:HHY196652 HRU196645:HRU196652 IBQ196645:IBQ196652 ILM196645:ILM196652 IVI196645:IVI196652 JFE196645:JFE196652 JPA196645:JPA196652 JYW196645:JYW196652 KIS196645:KIS196652 KSO196645:KSO196652 LCK196645:LCK196652 LMG196645:LMG196652 LWC196645:LWC196652 MFY196645:MFY196652 MPU196645:MPU196652 MZQ196645:MZQ196652 NJM196645:NJM196652 NTI196645:NTI196652 ODE196645:ODE196652 ONA196645:ONA196652 OWW196645:OWW196652 PGS196645:PGS196652 PQO196645:PQO196652 QAK196645:QAK196652 QKG196645:QKG196652 QUC196645:QUC196652 RDY196645:RDY196652 RNU196645:RNU196652 RXQ196645:RXQ196652 SHM196645:SHM196652 SRI196645:SRI196652 TBE196645:TBE196652 TLA196645:TLA196652 TUW196645:TUW196652 UES196645:UES196652 UOO196645:UOO196652 UYK196645:UYK196652 VIG196645:VIG196652 VSC196645:VSC196652 WBY196645:WBY196652 WLU196645:WLU196652 WVQ196645:WVQ196652 I262181:I262188 JE262181:JE262188 TA262181:TA262188 ACW262181:ACW262188 AMS262181:AMS262188 AWO262181:AWO262188 BGK262181:BGK262188 BQG262181:BQG262188 CAC262181:CAC262188 CJY262181:CJY262188 CTU262181:CTU262188 DDQ262181:DDQ262188 DNM262181:DNM262188 DXI262181:DXI262188 EHE262181:EHE262188 ERA262181:ERA262188 FAW262181:FAW262188 FKS262181:FKS262188 FUO262181:FUO262188 GEK262181:GEK262188 GOG262181:GOG262188 GYC262181:GYC262188 HHY262181:HHY262188 HRU262181:HRU262188 IBQ262181:IBQ262188 ILM262181:ILM262188 IVI262181:IVI262188 JFE262181:JFE262188 JPA262181:JPA262188 JYW262181:JYW262188 KIS262181:KIS262188 KSO262181:KSO262188 LCK262181:LCK262188 LMG262181:LMG262188 LWC262181:LWC262188 MFY262181:MFY262188 MPU262181:MPU262188 MZQ262181:MZQ262188 NJM262181:NJM262188 NTI262181:NTI262188 ODE262181:ODE262188 ONA262181:ONA262188 OWW262181:OWW262188 PGS262181:PGS262188 PQO262181:PQO262188 QAK262181:QAK262188 QKG262181:QKG262188 QUC262181:QUC262188 RDY262181:RDY262188 RNU262181:RNU262188 RXQ262181:RXQ262188 SHM262181:SHM262188 SRI262181:SRI262188 TBE262181:TBE262188 TLA262181:TLA262188 TUW262181:TUW262188 UES262181:UES262188 UOO262181:UOO262188 UYK262181:UYK262188 VIG262181:VIG262188 VSC262181:VSC262188 WBY262181:WBY262188 WLU262181:WLU262188 WVQ262181:WVQ262188 I327717:I327724 JE327717:JE327724 TA327717:TA327724 ACW327717:ACW327724 AMS327717:AMS327724 AWO327717:AWO327724 BGK327717:BGK327724 BQG327717:BQG327724 CAC327717:CAC327724 CJY327717:CJY327724 CTU327717:CTU327724 DDQ327717:DDQ327724 DNM327717:DNM327724 DXI327717:DXI327724 EHE327717:EHE327724 ERA327717:ERA327724 FAW327717:FAW327724 FKS327717:FKS327724 FUO327717:FUO327724 GEK327717:GEK327724 GOG327717:GOG327724 GYC327717:GYC327724 HHY327717:HHY327724 HRU327717:HRU327724 IBQ327717:IBQ327724 ILM327717:ILM327724 IVI327717:IVI327724 JFE327717:JFE327724 JPA327717:JPA327724 JYW327717:JYW327724 KIS327717:KIS327724 KSO327717:KSO327724 LCK327717:LCK327724 LMG327717:LMG327724 LWC327717:LWC327724 MFY327717:MFY327724 MPU327717:MPU327724 MZQ327717:MZQ327724 NJM327717:NJM327724 NTI327717:NTI327724 ODE327717:ODE327724 ONA327717:ONA327724 OWW327717:OWW327724 PGS327717:PGS327724 PQO327717:PQO327724 QAK327717:QAK327724 QKG327717:QKG327724 QUC327717:QUC327724 RDY327717:RDY327724 RNU327717:RNU327724 RXQ327717:RXQ327724 SHM327717:SHM327724 SRI327717:SRI327724 TBE327717:TBE327724 TLA327717:TLA327724 TUW327717:TUW327724 UES327717:UES327724 UOO327717:UOO327724 UYK327717:UYK327724 VIG327717:VIG327724 VSC327717:VSC327724 WBY327717:WBY327724 WLU327717:WLU327724 WVQ327717:WVQ327724 I393253:I393260 JE393253:JE393260 TA393253:TA393260 ACW393253:ACW393260 AMS393253:AMS393260 AWO393253:AWO393260 BGK393253:BGK393260 BQG393253:BQG393260 CAC393253:CAC393260 CJY393253:CJY393260 CTU393253:CTU393260 DDQ393253:DDQ393260 DNM393253:DNM393260 DXI393253:DXI393260 EHE393253:EHE393260 ERA393253:ERA393260 FAW393253:FAW393260 FKS393253:FKS393260 FUO393253:FUO393260 GEK393253:GEK393260 GOG393253:GOG393260 GYC393253:GYC393260 HHY393253:HHY393260 HRU393253:HRU393260 IBQ393253:IBQ393260 ILM393253:ILM393260 IVI393253:IVI393260 JFE393253:JFE393260 JPA393253:JPA393260 JYW393253:JYW393260 KIS393253:KIS393260 KSO393253:KSO393260 LCK393253:LCK393260 LMG393253:LMG393260 LWC393253:LWC393260 MFY393253:MFY393260 MPU393253:MPU393260 MZQ393253:MZQ393260 NJM393253:NJM393260 NTI393253:NTI393260 ODE393253:ODE393260 ONA393253:ONA393260 OWW393253:OWW393260 PGS393253:PGS393260 PQO393253:PQO393260 QAK393253:QAK393260 QKG393253:QKG393260 QUC393253:QUC393260 RDY393253:RDY393260 RNU393253:RNU393260 RXQ393253:RXQ393260 SHM393253:SHM393260 SRI393253:SRI393260 TBE393253:TBE393260 TLA393253:TLA393260 TUW393253:TUW393260 UES393253:UES393260 UOO393253:UOO393260 UYK393253:UYK393260 VIG393253:VIG393260 VSC393253:VSC393260 WBY393253:WBY393260 WLU393253:WLU393260 WVQ393253:WVQ393260 I458789:I458796 JE458789:JE458796 TA458789:TA458796 ACW458789:ACW458796 AMS458789:AMS458796 AWO458789:AWO458796 BGK458789:BGK458796 BQG458789:BQG458796 CAC458789:CAC458796 CJY458789:CJY458796 CTU458789:CTU458796 DDQ458789:DDQ458796 DNM458789:DNM458796 DXI458789:DXI458796 EHE458789:EHE458796 ERA458789:ERA458796 FAW458789:FAW458796 FKS458789:FKS458796 FUO458789:FUO458796 GEK458789:GEK458796 GOG458789:GOG458796 GYC458789:GYC458796 HHY458789:HHY458796 HRU458789:HRU458796 IBQ458789:IBQ458796 ILM458789:ILM458796 IVI458789:IVI458796 JFE458789:JFE458796 JPA458789:JPA458796 JYW458789:JYW458796 KIS458789:KIS458796 KSO458789:KSO458796 LCK458789:LCK458796 LMG458789:LMG458796 LWC458789:LWC458796 MFY458789:MFY458796 MPU458789:MPU458796 MZQ458789:MZQ458796 NJM458789:NJM458796 NTI458789:NTI458796 ODE458789:ODE458796 ONA458789:ONA458796 OWW458789:OWW458796 PGS458789:PGS458796 PQO458789:PQO458796 QAK458789:QAK458796 QKG458789:QKG458796 QUC458789:QUC458796 RDY458789:RDY458796 RNU458789:RNU458796 RXQ458789:RXQ458796 SHM458789:SHM458796 SRI458789:SRI458796 TBE458789:TBE458796 TLA458789:TLA458796 TUW458789:TUW458796 UES458789:UES458796 UOO458789:UOO458796 UYK458789:UYK458796 VIG458789:VIG458796 VSC458789:VSC458796 WBY458789:WBY458796 WLU458789:WLU458796 WVQ458789:WVQ458796 I524325:I524332 JE524325:JE524332 TA524325:TA524332 ACW524325:ACW524332 AMS524325:AMS524332 AWO524325:AWO524332 BGK524325:BGK524332 BQG524325:BQG524332 CAC524325:CAC524332 CJY524325:CJY524332 CTU524325:CTU524332 DDQ524325:DDQ524332 DNM524325:DNM524332 DXI524325:DXI524332 EHE524325:EHE524332 ERA524325:ERA524332 FAW524325:FAW524332 FKS524325:FKS524332 FUO524325:FUO524332 GEK524325:GEK524332 GOG524325:GOG524332 GYC524325:GYC524332 HHY524325:HHY524332 HRU524325:HRU524332 IBQ524325:IBQ524332 ILM524325:ILM524332 IVI524325:IVI524332 JFE524325:JFE524332 JPA524325:JPA524332 JYW524325:JYW524332 KIS524325:KIS524332 KSO524325:KSO524332 LCK524325:LCK524332 LMG524325:LMG524332 LWC524325:LWC524332 MFY524325:MFY524332 MPU524325:MPU524332 MZQ524325:MZQ524332 NJM524325:NJM524332 NTI524325:NTI524332 ODE524325:ODE524332 ONA524325:ONA524332 OWW524325:OWW524332 PGS524325:PGS524332 PQO524325:PQO524332 QAK524325:QAK524332 QKG524325:QKG524332 QUC524325:QUC524332 RDY524325:RDY524332 RNU524325:RNU524332 RXQ524325:RXQ524332 SHM524325:SHM524332 SRI524325:SRI524332 TBE524325:TBE524332 TLA524325:TLA524332 TUW524325:TUW524332 UES524325:UES524332 UOO524325:UOO524332 UYK524325:UYK524332 VIG524325:VIG524332 VSC524325:VSC524332 WBY524325:WBY524332 WLU524325:WLU524332 WVQ524325:WVQ524332 I589861:I589868 JE589861:JE589868 TA589861:TA589868 ACW589861:ACW589868 AMS589861:AMS589868 AWO589861:AWO589868 BGK589861:BGK589868 BQG589861:BQG589868 CAC589861:CAC589868 CJY589861:CJY589868 CTU589861:CTU589868 DDQ589861:DDQ589868 DNM589861:DNM589868 DXI589861:DXI589868 EHE589861:EHE589868 ERA589861:ERA589868 FAW589861:FAW589868 FKS589861:FKS589868 FUO589861:FUO589868 GEK589861:GEK589868 GOG589861:GOG589868 GYC589861:GYC589868 HHY589861:HHY589868 HRU589861:HRU589868 IBQ589861:IBQ589868 ILM589861:ILM589868 IVI589861:IVI589868 JFE589861:JFE589868 JPA589861:JPA589868 JYW589861:JYW589868 KIS589861:KIS589868 KSO589861:KSO589868 LCK589861:LCK589868 LMG589861:LMG589868 LWC589861:LWC589868 MFY589861:MFY589868 MPU589861:MPU589868 MZQ589861:MZQ589868 NJM589861:NJM589868 NTI589861:NTI589868 ODE589861:ODE589868 ONA589861:ONA589868 OWW589861:OWW589868 PGS589861:PGS589868 PQO589861:PQO589868 QAK589861:QAK589868 QKG589861:QKG589868 QUC589861:QUC589868 RDY589861:RDY589868 RNU589861:RNU589868 RXQ589861:RXQ589868 SHM589861:SHM589868 SRI589861:SRI589868 TBE589861:TBE589868 TLA589861:TLA589868 TUW589861:TUW589868 UES589861:UES589868 UOO589861:UOO589868 UYK589861:UYK589868 VIG589861:VIG589868 VSC589861:VSC589868 WBY589861:WBY589868 WLU589861:WLU589868 WVQ589861:WVQ589868 I655397:I655404 JE655397:JE655404 TA655397:TA655404 ACW655397:ACW655404 AMS655397:AMS655404 AWO655397:AWO655404 BGK655397:BGK655404 BQG655397:BQG655404 CAC655397:CAC655404 CJY655397:CJY655404 CTU655397:CTU655404 DDQ655397:DDQ655404 DNM655397:DNM655404 DXI655397:DXI655404 EHE655397:EHE655404 ERA655397:ERA655404 FAW655397:FAW655404 FKS655397:FKS655404 FUO655397:FUO655404 GEK655397:GEK655404 GOG655397:GOG655404 GYC655397:GYC655404 HHY655397:HHY655404 HRU655397:HRU655404 IBQ655397:IBQ655404 ILM655397:ILM655404 IVI655397:IVI655404 JFE655397:JFE655404 JPA655397:JPA655404 JYW655397:JYW655404 KIS655397:KIS655404 KSO655397:KSO655404 LCK655397:LCK655404 LMG655397:LMG655404 LWC655397:LWC655404 MFY655397:MFY655404 MPU655397:MPU655404 MZQ655397:MZQ655404 NJM655397:NJM655404 NTI655397:NTI655404 ODE655397:ODE655404 ONA655397:ONA655404 OWW655397:OWW655404 PGS655397:PGS655404 PQO655397:PQO655404 QAK655397:QAK655404 QKG655397:QKG655404 QUC655397:QUC655404 RDY655397:RDY655404 RNU655397:RNU655404 RXQ655397:RXQ655404 SHM655397:SHM655404 SRI655397:SRI655404 TBE655397:TBE655404 TLA655397:TLA655404 TUW655397:TUW655404 UES655397:UES655404 UOO655397:UOO655404 UYK655397:UYK655404 VIG655397:VIG655404 VSC655397:VSC655404 WBY655397:WBY655404 WLU655397:WLU655404 WVQ655397:WVQ655404 I720933:I720940 JE720933:JE720940 TA720933:TA720940 ACW720933:ACW720940 AMS720933:AMS720940 AWO720933:AWO720940 BGK720933:BGK720940 BQG720933:BQG720940 CAC720933:CAC720940 CJY720933:CJY720940 CTU720933:CTU720940 DDQ720933:DDQ720940 DNM720933:DNM720940 DXI720933:DXI720940 EHE720933:EHE720940 ERA720933:ERA720940 FAW720933:FAW720940 FKS720933:FKS720940 FUO720933:FUO720940 GEK720933:GEK720940 GOG720933:GOG720940 GYC720933:GYC720940 HHY720933:HHY720940 HRU720933:HRU720940 IBQ720933:IBQ720940 ILM720933:ILM720940 IVI720933:IVI720940 JFE720933:JFE720940 JPA720933:JPA720940 JYW720933:JYW720940 KIS720933:KIS720940 KSO720933:KSO720940 LCK720933:LCK720940 LMG720933:LMG720940 LWC720933:LWC720940 MFY720933:MFY720940 MPU720933:MPU720940 MZQ720933:MZQ720940 NJM720933:NJM720940 NTI720933:NTI720940 ODE720933:ODE720940 ONA720933:ONA720940 OWW720933:OWW720940 PGS720933:PGS720940 PQO720933:PQO720940 QAK720933:QAK720940 QKG720933:QKG720940 QUC720933:QUC720940 RDY720933:RDY720940 RNU720933:RNU720940 RXQ720933:RXQ720940 SHM720933:SHM720940 SRI720933:SRI720940 TBE720933:TBE720940 TLA720933:TLA720940 TUW720933:TUW720940 UES720933:UES720940 UOO720933:UOO720940 UYK720933:UYK720940 VIG720933:VIG720940 VSC720933:VSC720940 WBY720933:WBY720940 WLU720933:WLU720940 WVQ720933:WVQ720940 I786469:I786476 JE786469:JE786476 TA786469:TA786476 ACW786469:ACW786476 AMS786469:AMS786476 AWO786469:AWO786476 BGK786469:BGK786476 BQG786469:BQG786476 CAC786469:CAC786476 CJY786469:CJY786476 CTU786469:CTU786476 DDQ786469:DDQ786476 DNM786469:DNM786476 DXI786469:DXI786476 EHE786469:EHE786476 ERA786469:ERA786476 FAW786469:FAW786476 FKS786469:FKS786476 FUO786469:FUO786476 GEK786469:GEK786476 GOG786469:GOG786476 GYC786469:GYC786476 HHY786469:HHY786476 HRU786469:HRU786476 IBQ786469:IBQ786476 ILM786469:ILM786476 IVI786469:IVI786476 JFE786469:JFE786476 JPA786469:JPA786476 JYW786469:JYW786476 KIS786469:KIS786476 KSO786469:KSO786476 LCK786469:LCK786476 LMG786469:LMG786476 LWC786469:LWC786476 MFY786469:MFY786476 MPU786469:MPU786476 MZQ786469:MZQ786476 NJM786469:NJM786476 NTI786469:NTI786476 ODE786469:ODE786476 ONA786469:ONA786476 OWW786469:OWW786476 PGS786469:PGS786476 PQO786469:PQO786476 QAK786469:QAK786476 QKG786469:QKG786476 QUC786469:QUC786476 RDY786469:RDY786476 RNU786469:RNU786476 RXQ786469:RXQ786476 SHM786469:SHM786476 SRI786469:SRI786476 TBE786469:TBE786476 TLA786469:TLA786476 TUW786469:TUW786476 UES786469:UES786476 UOO786469:UOO786476 UYK786469:UYK786476 VIG786469:VIG786476 VSC786469:VSC786476 WBY786469:WBY786476 WLU786469:WLU786476 WVQ786469:WVQ786476 I852005:I852012 JE852005:JE852012 TA852005:TA852012 ACW852005:ACW852012 AMS852005:AMS852012 AWO852005:AWO852012 BGK852005:BGK852012 BQG852005:BQG852012 CAC852005:CAC852012 CJY852005:CJY852012 CTU852005:CTU852012 DDQ852005:DDQ852012 DNM852005:DNM852012 DXI852005:DXI852012 EHE852005:EHE852012 ERA852005:ERA852012 FAW852005:FAW852012 FKS852005:FKS852012 FUO852005:FUO852012 GEK852005:GEK852012 GOG852005:GOG852012 GYC852005:GYC852012 HHY852005:HHY852012 HRU852005:HRU852012 IBQ852005:IBQ852012 ILM852005:ILM852012 IVI852005:IVI852012 JFE852005:JFE852012 JPA852005:JPA852012 JYW852005:JYW852012 KIS852005:KIS852012 KSO852005:KSO852012 LCK852005:LCK852012 LMG852005:LMG852012 LWC852005:LWC852012 MFY852005:MFY852012 MPU852005:MPU852012 MZQ852005:MZQ852012 NJM852005:NJM852012 NTI852005:NTI852012 ODE852005:ODE852012 ONA852005:ONA852012 OWW852005:OWW852012 PGS852005:PGS852012 PQO852005:PQO852012 QAK852005:QAK852012 QKG852005:QKG852012 QUC852005:QUC852012 RDY852005:RDY852012 RNU852005:RNU852012 RXQ852005:RXQ852012 SHM852005:SHM852012 SRI852005:SRI852012 TBE852005:TBE852012 TLA852005:TLA852012 TUW852005:TUW852012 UES852005:UES852012 UOO852005:UOO852012 UYK852005:UYK852012 VIG852005:VIG852012 VSC852005:VSC852012 WBY852005:WBY852012 WLU852005:WLU852012 WVQ852005:WVQ852012 I917541:I917548 JE917541:JE917548 TA917541:TA917548 ACW917541:ACW917548 AMS917541:AMS917548 AWO917541:AWO917548 BGK917541:BGK917548 BQG917541:BQG917548 CAC917541:CAC917548 CJY917541:CJY917548 CTU917541:CTU917548 DDQ917541:DDQ917548 DNM917541:DNM917548 DXI917541:DXI917548 EHE917541:EHE917548 ERA917541:ERA917548 FAW917541:FAW917548 FKS917541:FKS917548 FUO917541:FUO917548 GEK917541:GEK917548 GOG917541:GOG917548 GYC917541:GYC917548 HHY917541:HHY917548 HRU917541:HRU917548 IBQ917541:IBQ917548 ILM917541:ILM917548 IVI917541:IVI917548 JFE917541:JFE917548 JPA917541:JPA917548 JYW917541:JYW917548 KIS917541:KIS917548 KSO917541:KSO917548 LCK917541:LCK917548 LMG917541:LMG917548 LWC917541:LWC917548 MFY917541:MFY917548 MPU917541:MPU917548 MZQ917541:MZQ917548 NJM917541:NJM917548 NTI917541:NTI917548 ODE917541:ODE917548 ONA917541:ONA917548 OWW917541:OWW917548 PGS917541:PGS917548 PQO917541:PQO917548 QAK917541:QAK917548 QKG917541:QKG917548 QUC917541:QUC917548 RDY917541:RDY917548 RNU917541:RNU917548 RXQ917541:RXQ917548 SHM917541:SHM917548 SRI917541:SRI917548 TBE917541:TBE917548 TLA917541:TLA917548 TUW917541:TUW917548 UES917541:UES917548 UOO917541:UOO917548 UYK917541:UYK917548 VIG917541:VIG917548 VSC917541:VSC917548 WBY917541:WBY917548 WLU917541:WLU917548 WVQ917541:WVQ917548 I983077:I983084 JE983077:JE983084 TA983077:TA983084 ACW983077:ACW983084 AMS983077:AMS983084 AWO983077:AWO983084 BGK983077:BGK983084 BQG983077:BQG983084 CAC983077:CAC983084 CJY983077:CJY983084 CTU983077:CTU983084 DDQ983077:DDQ983084 DNM983077:DNM983084 DXI983077:DXI983084 EHE983077:EHE983084 ERA983077:ERA983084 FAW983077:FAW983084 FKS983077:FKS983084 FUO983077:FUO983084 GEK983077:GEK983084 GOG983077:GOG983084 GYC983077:GYC983084 HHY983077:HHY983084 HRU983077:HRU983084 IBQ983077:IBQ983084 ILM983077:ILM983084 IVI983077:IVI983084 JFE983077:JFE983084 JPA983077:JPA983084 JYW983077:JYW983084 KIS983077:KIS983084 KSO983077:KSO983084 LCK983077:LCK983084 LMG983077:LMG983084 LWC983077:LWC983084 MFY983077:MFY983084 MPU983077:MPU983084 MZQ983077:MZQ983084 NJM983077:NJM983084 NTI983077:NTI983084 ODE983077:ODE983084 ONA983077:ONA983084 OWW983077:OWW983084 PGS983077:PGS983084 PQO983077:PQO983084 QAK983077:QAK983084 QKG983077:QKG983084 QUC983077:QUC983084 RDY983077:RDY983084 RNU983077:RNU983084 RXQ983077:RXQ983084 SHM983077:SHM983084 SRI983077:SRI983084 TBE983077:TBE983084 TLA983077:TLA983084 TUW983077:TUW983084 UES983077:UES983084 UOO983077:UOO983084 UYK983077:UYK983084 VIG983077:VIG983084 VSC983077:VSC983084 WBY983077:WBY983084 WLU983077:WLU983084 WVQ983077:WVQ983084 VJE983075:VJE983084 JK39:JK50 TG39:TG50 ADC39:ADC50 AMY39:AMY50 AWU39:AWU50 BGQ39:BGQ50 BQM39:BQM50 CAI39:CAI50 CKE39:CKE50 CUA39:CUA50 DDW39:DDW50 DNS39:DNS50 DXO39:DXO50 EHK39:EHK50 ERG39:ERG50 FBC39:FBC50 FKY39:FKY50 FUU39:FUU50 GEQ39:GEQ50 GOM39:GOM50 GYI39:GYI50 HIE39:HIE50 HSA39:HSA50 IBW39:IBW50 ILS39:ILS50 IVO39:IVO50 JFK39:JFK50 JPG39:JPG50 JZC39:JZC50 KIY39:KIY50 KSU39:KSU50 LCQ39:LCQ50 LMM39:LMM50 LWI39:LWI50 MGE39:MGE50 MQA39:MQA50 MZW39:MZW50 NJS39:NJS50 NTO39:NTO50 ODK39:ODK50 ONG39:ONG50 OXC39:OXC50 PGY39:PGY50 PQU39:PQU50 QAQ39:QAQ50 QKM39:QKM50 QUI39:QUI50 REE39:REE50 ROA39:ROA50 RXW39:RXW50 SHS39:SHS50 SRO39:SRO50 TBK39:TBK50 TLG39:TLG50 TVC39:TVC50 UEY39:UEY50 UOU39:UOU50 UYQ39:UYQ50 VIM39:VIM50 VSI39:VSI50 WCE39:WCE50 WMA39:WMA50 WVW39:WVW50 O65571:O65580 JK65571:JK65580 TG65571:TG65580 ADC65571:ADC65580 AMY65571:AMY65580 AWU65571:AWU65580 BGQ65571:BGQ65580 BQM65571:BQM65580 CAI65571:CAI65580 CKE65571:CKE65580 CUA65571:CUA65580 DDW65571:DDW65580 DNS65571:DNS65580 DXO65571:DXO65580 EHK65571:EHK65580 ERG65571:ERG65580 FBC65571:FBC65580 FKY65571:FKY65580 FUU65571:FUU65580 GEQ65571:GEQ65580 GOM65571:GOM65580 GYI65571:GYI65580 HIE65571:HIE65580 HSA65571:HSA65580 IBW65571:IBW65580 ILS65571:ILS65580 IVO65571:IVO65580 JFK65571:JFK65580 JPG65571:JPG65580 JZC65571:JZC65580 KIY65571:KIY65580 KSU65571:KSU65580 LCQ65571:LCQ65580 LMM65571:LMM65580 LWI65571:LWI65580 MGE65571:MGE65580 MQA65571:MQA65580 MZW65571:MZW65580 NJS65571:NJS65580 NTO65571:NTO65580 ODK65571:ODK65580 ONG65571:ONG65580 OXC65571:OXC65580 PGY65571:PGY65580 PQU65571:PQU65580 QAQ65571:QAQ65580 QKM65571:QKM65580 QUI65571:QUI65580 REE65571:REE65580 ROA65571:ROA65580 RXW65571:RXW65580 SHS65571:SHS65580 SRO65571:SRO65580 TBK65571:TBK65580 TLG65571:TLG65580 TVC65571:TVC65580 UEY65571:UEY65580 UOU65571:UOU65580 UYQ65571:UYQ65580 VIM65571:VIM65580 VSI65571:VSI65580 WCE65571:WCE65580 WMA65571:WMA65580 WVW65571:WVW65580 O131107:O131116 JK131107:JK131116 TG131107:TG131116 ADC131107:ADC131116 AMY131107:AMY131116 AWU131107:AWU131116 BGQ131107:BGQ131116 BQM131107:BQM131116 CAI131107:CAI131116 CKE131107:CKE131116 CUA131107:CUA131116 DDW131107:DDW131116 DNS131107:DNS131116 DXO131107:DXO131116 EHK131107:EHK131116 ERG131107:ERG131116 FBC131107:FBC131116 FKY131107:FKY131116 FUU131107:FUU131116 GEQ131107:GEQ131116 GOM131107:GOM131116 GYI131107:GYI131116 HIE131107:HIE131116 HSA131107:HSA131116 IBW131107:IBW131116 ILS131107:ILS131116 IVO131107:IVO131116 JFK131107:JFK131116 JPG131107:JPG131116 JZC131107:JZC131116 KIY131107:KIY131116 KSU131107:KSU131116 LCQ131107:LCQ131116 LMM131107:LMM131116 LWI131107:LWI131116 MGE131107:MGE131116 MQA131107:MQA131116 MZW131107:MZW131116 NJS131107:NJS131116 NTO131107:NTO131116 ODK131107:ODK131116 ONG131107:ONG131116 OXC131107:OXC131116 PGY131107:PGY131116 PQU131107:PQU131116 QAQ131107:QAQ131116 QKM131107:QKM131116 QUI131107:QUI131116 REE131107:REE131116 ROA131107:ROA131116 RXW131107:RXW131116 SHS131107:SHS131116 SRO131107:SRO131116 TBK131107:TBK131116 TLG131107:TLG131116 TVC131107:TVC131116 UEY131107:UEY131116 UOU131107:UOU131116 UYQ131107:UYQ131116 VIM131107:VIM131116 VSI131107:VSI131116 WCE131107:WCE131116 WMA131107:WMA131116 WVW131107:WVW131116 O196643:O196652 JK196643:JK196652 TG196643:TG196652 ADC196643:ADC196652 AMY196643:AMY196652 AWU196643:AWU196652 BGQ196643:BGQ196652 BQM196643:BQM196652 CAI196643:CAI196652 CKE196643:CKE196652 CUA196643:CUA196652 DDW196643:DDW196652 DNS196643:DNS196652 DXO196643:DXO196652 EHK196643:EHK196652 ERG196643:ERG196652 FBC196643:FBC196652 FKY196643:FKY196652 FUU196643:FUU196652 GEQ196643:GEQ196652 GOM196643:GOM196652 GYI196643:GYI196652 HIE196643:HIE196652 HSA196643:HSA196652 IBW196643:IBW196652 ILS196643:ILS196652 IVO196643:IVO196652 JFK196643:JFK196652 JPG196643:JPG196652 JZC196643:JZC196652 KIY196643:KIY196652 KSU196643:KSU196652 LCQ196643:LCQ196652 LMM196643:LMM196652 LWI196643:LWI196652 MGE196643:MGE196652 MQA196643:MQA196652 MZW196643:MZW196652 NJS196643:NJS196652 NTO196643:NTO196652 ODK196643:ODK196652 ONG196643:ONG196652 OXC196643:OXC196652 PGY196643:PGY196652 PQU196643:PQU196652 QAQ196643:QAQ196652 QKM196643:QKM196652 QUI196643:QUI196652 REE196643:REE196652 ROA196643:ROA196652 RXW196643:RXW196652 SHS196643:SHS196652 SRO196643:SRO196652 TBK196643:TBK196652 TLG196643:TLG196652 TVC196643:TVC196652 UEY196643:UEY196652 UOU196643:UOU196652 UYQ196643:UYQ196652 VIM196643:VIM196652 VSI196643:VSI196652 WCE196643:WCE196652 WMA196643:WMA196652 WVW196643:WVW196652 O262179:O262188 JK262179:JK262188 TG262179:TG262188 ADC262179:ADC262188 AMY262179:AMY262188 AWU262179:AWU262188 BGQ262179:BGQ262188 BQM262179:BQM262188 CAI262179:CAI262188 CKE262179:CKE262188 CUA262179:CUA262188 DDW262179:DDW262188 DNS262179:DNS262188 DXO262179:DXO262188 EHK262179:EHK262188 ERG262179:ERG262188 FBC262179:FBC262188 FKY262179:FKY262188 FUU262179:FUU262188 GEQ262179:GEQ262188 GOM262179:GOM262188 GYI262179:GYI262188 HIE262179:HIE262188 HSA262179:HSA262188 IBW262179:IBW262188 ILS262179:ILS262188 IVO262179:IVO262188 JFK262179:JFK262188 JPG262179:JPG262188 JZC262179:JZC262188 KIY262179:KIY262188 KSU262179:KSU262188 LCQ262179:LCQ262188 LMM262179:LMM262188 LWI262179:LWI262188 MGE262179:MGE262188 MQA262179:MQA262188 MZW262179:MZW262188 NJS262179:NJS262188 NTO262179:NTO262188 ODK262179:ODK262188 ONG262179:ONG262188 OXC262179:OXC262188 PGY262179:PGY262188 PQU262179:PQU262188 QAQ262179:QAQ262188 QKM262179:QKM262188 QUI262179:QUI262188 REE262179:REE262188 ROA262179:ROA262188 RXW262179:RXW262188 SHS262179:SHS262188 SRO262179:SRO262188 TBK262179:TBK262188 TLG262179:TLG262188 TVC262179:TVC262188 UEY262179:UEY262188 UOU262179:UOU262188 UYQ262179:UYQ262188 VIM262179:VIM262188 VSI262179:VSI262188 WCE262179:WCE262188 WMA262179:WMA262188 WVW262179:WVW262188 O327715:O327724 JK327715:JK327724 TG327715:TG327724 ADC327715:ADC327724 AMY327715:AMY327724 AWU327715:AWU327724 BGQ327715:BGQ327724 BQM327715:BQM327724 CAI327715:CAI327724 CKE327715:CKE327724 CUA327715:CUA327724 DDW327715:DDW327724 DNS327715:DNS327724 DXO327715:DXO327724 EHK327715:EHK327724 ERG327715:ERG327724 FBC327715:FBC327724 FKY327715:FKY327724 FUU327715:FUU327724 GEQ327715:GEQ327724 GOM327715:GOM327724 GYI327715:GYI327724 HIE327715:HIE327724 HSA327715:HSA327724 IBW327715:IBW327724 ILS327715:ILS327724 IVO327715:IVO327724 JFK327715:JFK327724 JPG327715:JPG327724 JZC327715:JZC327724 KIY327715:KIY327724 KSU327715:KSU327724 LCQ327715:LCQ327724 LMM327715:LMM327724 LWI327715:LWI327724 MGE327715:MGE327724 MQA327715:MQA327724 MZW327715:MZW327724 NJS327715:NJS327724 NTO327715:NTO327724 ODK327715:ODK327724 ONG327715:ONG327724 OXC327715:OXC327724 PGY327715:PGY327724 PQU327715:PQU327724 QAQ327715:QAQ327724 QKM327715:QKM327724 QUI327715:QUI327724 REE327715:REE327724 ROA327715:ROA327724 RXW327715:RXW327724 SHS327715:SHS327724 SRO327715:SRO327724 TBK327715:TBK327724 TLG327715:TLG327724 TVC327715:TVC327724 UEY327715:UEY327724 UOU327715:UOU327724 UYQ327715:UYQ327724 VIM327715:VIM327724 VSI327715:VSI327724 WCE327715:WCE327724 WMA327715:WMA327724 WVW327715:WVW327724 O393251:O393260 JK393251:JK393260 TG393251:TG393260 ADC393251:ADC393260 AMY393251:AMY393260 AWU393251:AWU393260 BGQ393251:BGQ393260 BQM393251:BQM393260 CAI393251:CAI393260 CKE393251:CKE393260 CUA393251:CUA393260 DDW393251:DDW393260 DNS393251:DNS393260 DXO393251:DXO393260 EHK393251:EHK393260 ERG393251:ERG393260 FBC393251:FBC393260 FKY393251:FKY393260 FUU393251:FUU393260 GEQ393251:GEQ393260 GOM393251:GOM393260 GYI393251:GYI393260 HIE393251:HIE393260 HSA393251:HSA393260 IBW393251:IBW393260 ILS393251:ILS393260 IVO393251:IVO393260 JFK393251:JFK393260 JPG393251:JPG393260 JZC393251:JZC393260 KIY393251:KIY393260 KSU393251:KSU393260 LCQ393251:LCQ393260 LMM393251:LMM393260 LWI393251:LWI393260 MGE393251:MGE393260 MQA393251:MQA393260 MZW393251:MZW393260 NJS393251:NJS393260 NTO393251:NTO393260 ODK393251:ODK393260 ONG393251:ONG393260 OXC393251:OXC393260 PGY393251:PGY393260 PQU393251:PQU393260 QAQ393251:QAQ393260 QKM393251:QKM393260 QUI393251:QUI393260 REE393251:REE393260 ROA393251:ROA393260 RXW393251:RXW393260 SHS393251:SHS393260 SRO393251:SRO393260 TBK393251:TBK393260 TLG393251:TLG393260 TVC393251:TVC393260 UEY393251:UEY393260 UOU393251:UOU393260 UYQ393251:UYQ393260 VIM393251:VIM393260 VSI393251:VSI393260 WCE393251:WCE393260 WMA393251:WMA393260 WVW393251:WVW393260 O458787:O458796 JK458787:JK458796 TG458787:TG458796 ADC458787:ADC458796 AMY458787:AMY458796 AWU458787:AWU458796 BGQ458787:BGQ458796 BQM458787:BQM458796 CAI458787:CAI458796 CKE458787:CKE458796 CUA458787:CUA458796 DDW458787:DDW458796 DNS458787:DNS458796 DXO458787:DXO458796 EHK458787:EHK458796 ERG458787:ERG458796 FBC458787:FBC458796 FKY458787:FKY458796 FUU458787:FUU458796 GEQ458787:GEQ458796 GOM458787:GOM458796 GYI458787:GYI458796 HIE458787:HIE458796 HSA458787:HSA458796 IBW458787:IBW458796 ILS458787:ILS458796 IVO458787:IVO458796 JFK458787:JFK458796 JPG458787:JPG458796 JZC458787:JZC458796 KIY458787:KIY458796 KSU458787:KSU458796 LCQ458787:LCQ458796 LMM458787:LMM458796 LWI458787:LWI458796 MGE458787:MGE458796 MQA458787:MQA458796 MZW458787:MZW458796 NJS458787:NJS458796 NTO458787:NTO458796 ODK458787:ODK458796 ONG458787:ONG458796 OXC458787:OXC458796 PGY458787:PGY458796 PQU458787:PQU458796 QAQ458787:QAQ458796 QKM458787:QKM458796 QUI458787:QUI458796 REE458787:REE458796 ROA458787:ROA458796 RXW458787:RXW458796 SHS458787:SHS458796 SRO458787:SRO458796 TBK458787:TBK458796 TLG458787:TLG458796 TVC458787:TVC458796 UEY458787:UEY458796 UOU458787:UOU458796 UYQ458787:UYQ458796 VIM458787:VIM458796 VSI458787:VSI458796 WCE458787:WCE458796 WMA458787:WMA458796 WVW458787:WVW458796 O524323:O524332 JK524323:JK524332 TG524323:TG524332 ADC524323:ADC524332 AMY524323:AMY524332 AWU524323:AWU524332 BGQ524323:BGQ524332 BQM524323:BQM524332 CAI524323:CAI524332 CKE524323:CKE524332 CUA524323:CUA524332 DDW524323:DDW524332 DNS524323:DNS524332 DXO524323:DXO524332 EHK524323:EHK524332 ERG524323:ERG524332 FBC524323:FBC524332 FKY524323:FKY524332 FUU524323:FUU524332 GEQ524323:GEQ524332 GOM524323:GOM524332 GYI524323:GYI524332 HIE524323:HIE524332 HSA524323:HSA524332 IBW524323:IBW524332 ILS524323:ILS524332 IVO524323:IVO524332 JFK524323:JFK524332 JPG524323:JPG524332 JZC524323:JZC524332 KIY524323:KIY524332 KSU524323:KSU524332 LCQ524323:LCQ524332 LMM524323:LMM524332 LWI524323:LWI524332 MGE524323:MGE524332 MQA524323:MQA524332 MZW524323:MZW524332 NJS524323:NJS524332 NTO524323:NTO524332 ODK524323:ODK524332 ONG524323:ONG524332 OXC524323:OXC524332 PGY524323:PGY524332 PQU524323:PQU524332 QAQ524323:QAQ524332 QKM524323:QKM524332 QUI524323:QUI524332 REE524323:REE524332 ROA524323:ROA524332 RXW524323:RXW524332 SHS524323:SHS524332 SRO524323:SRO524332 TBK524323:TBK524332 TLG524323:TLG524332 TVC524323:TVC524332 UEY524323:UEY524332 UOU524323:UOU524332 UYQ524323:UYQ524332 VIM524323:VIM524332 VSI524323:VSI524332 WCE524323:WCE524332 WMA524323:WMA524332 WVW524323:WVW524332 O589859:O589868 JK589859:JK589868 TG589859:TG589868 ADC589859:ADC589868 AMY589859:AMY589868 AWU589859:AWU589868 BGQ589859:BGQ589868 BQM589859:BQM589868 CAI589859:CAI589868 CKE589859:CKE589868 CUA589859:CUA589868 DDW589859:DDW589868 DNS589859:DNS589868 DXO589859:DXO589868 EHK589859:EHK589868 ERG589859:ERG589868 FBC589859:FBC589868 FKY589859:FKY589868 FUU589859:FUU589868 GEQ589859:GEQ589868 GOM589859:GOM589868 GYI589859:GYI589868 HIE589859:HIE589868 HSA589859:HSA589868 IBW589859:IBW589868 ILS589859:ILS589868 IVO589859:IVO589868 JFK589859:JFK589868 JPG589859:JPG589868 JZC589859:JZC589868 KIY589859:KIY589868 KSU589859:KSU589868 LCQ589859:LCQ589868 LMM589859:LMM589868 LWI589859:LWI589868 MGE589859:MGE589868 MQA589859:MQA589868 MZW589859:MZW589868 NJS589859:NJS589868 NTO589859:NTO589868 ODK589859:ODK589868 ONG589859:ONG589868 OXC589859:OXC589868 PGY589859:PGY589868 PQU589859:PQU589868 QAQ589859:QAQ589868 QKM589859:QKM589868 QUI589859:QUI589868 REE589859:REE589868 ROA589859:ROA589868 RXW589859:RXW589868 SHS589859:SHS589868 SRO589859:SRO589868 TBK589859:TBK589868 TLG589859:TLG589868 TVC589859:TVC589868 UEY589859:UEY589868 UOU589859:UOU589868 UYQ589859:UYQ589868 VIM589859:VIM589868 VSI589859:VSI589868 WCE589859:WCE589868 WMA589859:WMA589868 WVW589859:WVW589868 O655395:O655404 JK655395:JK655404 TG655395:TG655404 ADC655395:ADC655404 AMY655395:AMY655404 AWU655395:AWU655404 BGQ655395:BGQ655404 BQM655395:BQM655404 CAI655395:CAI655404 CKE655395:CKE655404 CUA655395:CUA655404 DDW655395:DDW655404 DNS655395:DNS655404 DXO655395:DXO655404 EHK655395:EHK655404 ERG655395:ERG655404 FBC655395:FBC655404 FKY655395:FKY655404 FUU655395:FUU655404 GEQ655395:GEQ655404 GOM655395:GOM655404 GYI655395:GYI655404 HIE655395:HIE655404 HSA655395:HSA655404 IBW655395:IBW655404 ILS655395:ILS655404 IVO655395:IVO655404 JFK655395:JFK655404 JPG655395:JPG655404 JZC655395:JZC655404 KIY655395:KIY655404 KSU655395:KSU655404 LCQ655395:LCQ655404 LMM655395:LMM655404 LWI655395:LWI655404 MGE655395:MGE655404 MQA655395:MQA655404 MZW655395:MZW655404 NJS655395:NJS655404 NTO655395:NTO655404 ODK655395:ODK655404 ONG655395:ONG655404 OXC655395:OXC655404 PGY655395:PGY655404 PQU655395:PQU655404 QAQ655395:QAQ655404 QKM655395:QKM655404 QUI655395:QUI655404 REE655395:REE655404 ROA655395:ROA655404 RXW655395:RXW655404 SHS655395:SHS655404 SRO655395:SRO655404 TBK655395:TBK655404 TLG655395:TLG655404 TVC655395:TVC655404 UEY655395:UEY655404 UOU655395:UOU655404 UYQ655395:UYQ655404 VIM655395:VIM655404 VSI655395:VSI655404 WCE655395:WCE655404 WMA655395:WMA655404 WVW655395:WVW655404 O720931:O720940 JK720931:JK720940 TG720931:TG720940 ADC720931:ADC720940 AMY720931:AMY720940 AWU720931:AWU720940 BGQ720931:BGQ720940 BQM720931:BQM720940 CAI720931:CAI720940 CKE720931:CKE720940 CUA720931:CUA720940 DDW720931:DDW720940 DNS720931:DNS720940 DXO720931:DXO720940 EHK720931:EHK720940 ERG720931:ERG720940 FBC720931:FBC720940 FKY720931:FKY720940 FUU720931:FUU720940 GEQ720931:GEQ720940 GOM720931:GOM720940 GYI720931:GYI720940 HIE720931:HIE720940 HSA720931:HSA720940 IBW720931:IBW720940 ILS720931:ILS720940 IVO720931:IVO720940 JFK720931:JFK720940 JPG720931:JPG720940 JZC720931:JZC720940 KIY720931:KIY720940 KSU720931:KSU720940 LCQ720931:LCQ720940 LMM720931:LMM720940 LWI720931:LWI720940 MGE720931:MGE720940 MQA720931:MQA720940 MZW720931:MZW720940 NJS720931:NJS720940 NTO720931:NTO720940 ODK720931:ODK720940 ONG720931:ONG720940 OXC720931:OXC720940 PGY720931:PGY720940 PQU720931:PQU720940 QAQ720931:QAQ720940 QKM720931:QKM720940 QUI720931:QUI720940 REE720931:REE720940 ROA720931:ROA720940 RXW720931:RXW720940 SHS720931:SHS720940 SRO720931:SRO720940 TBK720931:TBK720940 TLG720931:TLG720940 TVC720931:TVC720940 UEY720931:UEY720940 UOU720931:UOU720940 UYQ720931:UYQ720940 VIM720931:VIM720940 VSI720931:VSI720940 WCE720931:WCE720940 WMA720931:WMA720940 WVW720931:WVW720940 O786467:O786476 JK786467:JK786476 TG786467:TG786476 ADC786467:ADC786476 AMY786467:AMY786476 AWU786467:AWU786476 BGQ786467:BGQ786476 BQM786467:BQM786476 CAI786467:CAI786476 CKE786467:CKE786476 CUA786467:CUA786476 DDW786467:DDW786476 DNS786467:DNS786476 DXO786467:DXO786476 EHK786467:EHK786476 ERG786467:ERG786476 FBC786467:FBC786476 FKY786467:FKY786476 FUU786467:FUU786476 GEQ786467:GEQ786476 GOM786467:GOM786476 GYI786467:GYI786476 HIE786467:HIE786476 HSA786467:HSA786476 IBW786467:IBW786476 ILS786467:ILS786476 IVO786467:IVO786476 JFK786467:JFK786476 JPG786467:JPG786476 JZC786467:JZC786476 KIY786467:KIY786476 KSU786467:KSU786476 LCQ786467:LCQ786476 LMM786467:LMM786476 LWI786467:LWI786476 MGE786467:MGE786476 MQA786467:MQA786476 MZW786467:MZW786476 NJS786467:NJS786476 NTO786467:NTO786476 ODK786467:ODK786476 ONG786467:ONG786476 OXC786467:OXC786476 PGY786467:PGY786476 PQU786467:PQU786476 QAQ786467:QAQ786476 QKM786467:QKM786476 QUI786467:QUI786476 REE786467:REE786476 ROA786467:ROA786476 RXW786467:RXW786476 SHS786467:SHS786476 SRO786467:SRO786476 TBK786467:TBK786476 TLG786467:TLG786476 TVC786467:TVC786476 UEY786467:UEY786476 UOU786467:UOU786476 UYQ786467:UYQ786476 VIM786467:VIM786476 VSI786467:VSI786476 WCE786467:WCE786476 WMA786467:WMA786476 WVW786467:WVW786476 O852003:O852012 JK852003:JK852012 TG852003:TG852012 ADC852003:ADC852012 AMY852003:AMY852012 AWU852003:AWU852012 BGQ852003:BGQ852012 BQM852003:BQM852012 CAI852003:CAI852012 CKE852003:CKE852012 CUA852003:CUA852012 DDW852003:DDW852012 DNS852003:DNS852012 DXO852003:DXO852012 EHK852003:EHK852012 ERG852003:ERG852012 FBC852003:FBC852012 FKY852003:FKY852012 FUU852003:FUU852012 GEQ852003:GEQ852012 GOM852003:GOM852012 GYI852003:GYI852012 HIE852003:HIE852012 HSA852003:HSA852012 IBW852003:IBW852012 ILS852003:ILS852012 IVO852003:IVO852012 JFK852003:JFK852012 JPG852003:JPG852012 JZC852003:JZC852012 KIY852003:KIY852012 KSU852003:KSU852012 LCQ852003:LCQ852012 LMM852003:LMM852012 LWI852003:LWI852012 MGE852003:MGE852012 MQA852003:MQA852012 MZW852003:MZW852012 NJS852003:NJS852012 NTO852003:NTO852012 ODK852003:ODK852012 ONG852003:ONG852012 OXC852003:OXC852012 PGY852003:PGY852012 PQU852003:PQU852012 QAQ852003:QAQ852012 QKM852003:QKM852012 QUI852003:QUI852012 REE852003:REE852012 ROA852003:ROA852012 RXW852003:RXW852012 SHS852003:SHS852012 SRO852003:SRO852012 TBK852003:TBK852012 TLG852003:TLG852012 TVC852003:TVC852012 UEY852003:UEY852012 UOU852003:UOU852012 UYQ852003:UYQ852012 VIM852003:VIM852012 VSI852003:VSI852012 WCE852003:WCE852012 WMA852003:WMA852012 WVW852003:WVW852012 O917539:O917548 JK917539:JK917548 TG917539:TG917548 ADC917539:ADC917548 AMY917539:AMY917548 AWU917539:AWU917548 BGQ917539:BGQ917548 BQM917539:BQM917548 CAI917539:CAI917548 CKE917539:CKE917548 CUA917539:CUA917548 DDW917539:DDW917548 DNS917539:DNS917548 DXO917539:DXO917548 EHK917539:EHK917548 ERG917539:ERG917548 FBC917539:FBC917548 FKY917539:FKY917548 FUU917539:FUU917548 GEQ917539:GEQ917548 GOM917539:GOM917548 GYI917539:GYI917548 HIE917539:HIE917548 HSA917539:HSA917548 IBW917539:IBW917548 ILS917539:ILS917548 IVO917539:IVO917548 JFK917539:JFK917548 JPG917539:JPG917548 JZC917539:JZC917548 KIY917539:KIY917548 KSU917539:KSU917548 LCQ917539:LCQ917548 LMM917539:LMM917548 LWI917539:LWI917548 MGE917539:MGE917548 MQA917539:MQA917548 MZW917539:MZW917548 NJS917539:NJS917548 NTO917539:NTO917548 ODK917539:ODK917548 ONG917539:ONG917548 OXC917539:OXC917548 PGY917539:PGY917548 PQU917539:PQU917548 QAQ917539:QAQ917548 QKM917539:QKM917548 QUI917539:QUI917548 REE917539:REE917548 ROA917539:ROA917548 RXW917539:RXW917548 SHS917539:SHS917548 SRO917539:SRO917548 TBK917539:TBK917548 TLG917539:TLG917548 TVC917539:TVC917548 UEY917539:UEY917548 UOU917539:UOU917548 UYQ917539:UYQ917548 VIM917539:VIM917548 VSI917539:VSI917548 WCE917539:WCE917548 WMA917539:WMA917548 WVW917539:WVW917548 O983075:O983084 JK983075:JK983084 TG983075:TG983084 ADC983075:ADC983084 AMY983075:AMY983084 AWU983075:AWU983084 BGQ983075:BGQ983084 BQM983075:BQM983084 CAI983075:CAI983084 CKE983075:CKE983084 CUA983075:CUA983084 DDW983075:DDW983084 DNS983075:DNS983084 DXO983075:DXO983084 EHK983075:EHK983084 ERG983075:ERG983084 FBC983075:FBC983084 FKY983075:FKY983084 FUU983075:FUU983084 GEQ983075:GEQ983084 GOM983075:GOM983084 GYI983075:GYI983084 HIE983075:HIE983084 HSA983075:HSA983084 IBW983075:IBW983084 ILS983075:ILS983084 IVO983075:IVO983084 JFK983075:JFK983084 JPG983075:JPG983084 JZC983075:JZC983084 KIY983075:KIY983084 KSU983075:KSU983084 LCQ983075:LCQ983084 LMM983075:LMM983084 LWI983075:LWI983084 MGE983075:MGE983084 MQA983075:MQA983084 MZW983075:MZW983084 NJS983075:NJS983084 NTO983075:NTO983084 ODK983075:ODK983084 ONG983075:ONG983084 OXC983075:OXC983084 PGY983075:PGY983084 PQU983075:PQU983084 QAQ983075:QAQ983084 QKM983075:QKM983084 QUI983075:QUI983084 REE983075:REE983084 ROA983075:ROA983084 RXW983075:RXW983084 SHS983075:SHS983084 SRO983075:SRO983084 TBK983075:TBK983084 TLG983075:TLG983084 TVC983075:TVC983084 UEY983075:UEY983084 UOU983075:UOU983084 UYQ983075:UYQ983084 VIM983075:VIM983084 VSI983075:VSI983084 WCE983075:WCE983084 WMA983075:WMA983084 WVW983075:WVW983084 UZI983075:UZI983084 JQ39:JQ50 TM39:TM50 ADI39:ADI50 ANE39:ANE50 AXA39:AXA50 BGW39:BGW50 BQS39:BQS50 CAO39:CAO50 CKK39:CKK50 CUG39:CUG50 DEC39:DEC50 DNY39:DNY50 DXU39:DXU50 EHQ39:EHQ50 ERM39:ERM50 FBI39:FBI50 FLE39:FLE50 FVA39:FVA50 GEW39:GEW50 GOS39:GOS50 GYO39:GYO50 HIK39:HIK50 HSG39:HSG50 ICC39:ICC50 ILY39:ILY50 IVU39:IVU50 JFQ39:JFQ50 JPM39:JPM50 JZI39:JZI50 KJE39:KJE50 KTA39:KTA50 LCW39:LCW50 LMS39:LMS50 LWO39:LWO50 MGK39:MGK50 MQG39:MQG50 NAC39:NAC50 NJY39:NJY50 NTU39:NTU50 ODQ39:ODQ50 ONM39:ONM50 OXI39:OXI50 PHE39:PHE50 PRA39:PRA50 QAW39:QAW50 QKS39:QKS50 QUO39:QUO50 REK39:REK50 ROG39:ROG50 RYC39:RYC50 SHY39:SHY50 SRU39:SRU50 TBQ39:TBQ50 TLM39:TLM50 TVI39:TVI50 UFE39:UFE50 UPA39:UPA50 UYW39:UYW50 VIS39:VIS50 VSO39:VSO50 WCK39:WCK50 WMG39:WMG50 WWC39:WWC50 U65571:U65580 JQ65571:JQ65580 TM65571:TM65580 ADI65571:ADI65580 ANE65571:ANE65580 AXA65571:AXA65580 BGW65571:BGW65580 BQS65571:BQS65580 CAO65571:CAO65580 CKK65571:CKK65580 CUG65571:CUG65580 DEC65571:DEC65580 DNY65571:DNY65580 DXU65571:DXU65580 EHQ65571:EHQ65580 ERM65571:ERM65580 FBI65571:FBI65580 FLE65571:FLE65580 FVA65571:FVA65580 GEW65571:GEW65580 GOS65571:GOS65580 GYO65571:GYO65580 HIK65571:HIK65580 HSG65571:HSG65580 ICC65571:ICC65580 ILY65571:ILY65580 IVU65571:IVU65580 JFQ65571:JFQ65580 JPM65571:JPM65580 JZI65571:JZI65580 KJE65571:KJE65580 KTA65571:KTA65580 LCW65571:LCW65580 LMS65571:LMS65580 LWO65571:LWO65580 MGK65571:MGK65580 MQG65571:MQG65580 NAC65571:NAC65580 NJY65571:NJY65580 NTU65571:NTU65580 ODQ65571:ODQ65580 ONM65571:ONM65580 OXI65571:OXI65580 PHE65571:PHE65580 PRA65571:PRA65580 QAW65571:QAW65580 QKS65571:QKS65580 QUO65571:QUO65580 REK65571:REK65580 ROG65571:ROG65580 RYC65571:RYC65580 SHY65571:SHY65580 SRU65571:SRU65580 TBQ65571:TBQ65580 TLM65571:TLM65580 TVI65571:TVI65580 UFE65571:UFE65580 UPA65571:UPA65580 UYW65571:UYW65580 VIS65571:VIS65580 VSO65571:VSO65580 WCK65571:WCK65580 WMG65571:WMG65580 WWC65571:WWC65580 U131107:U131116 JQ131107:JQ131116 TM131107:TM131116 ADI131107:ADI131116 ANE131107:ANE131116 AXA131107:AXA131116 BGW131107:BGW131116 BQS131107:BQS131116 CAO131107:CAO131116 CKK131107:CKK131116 CUG131107:CUG131116 DEC131107:DEC131116 DNY131107:DNY131116 DXU131107:DXU131116 EHQ131107:EHQ131116 ERM131107:ERM131116 FBI131107:FBI131116 FLE131107:FLE131116 FVA131107:FVA131116 GEW131107:GEW131116 GOS131107:GOS131116 GYO131107:GYO131116 HIK131107:HIK131116 HSG131107:HSG131116 ICC131107:ICC131116 ILY131107:ILY131116 IVU131107:IVU131116 JFQ131107:JFQ131116 JPM131107:JPM131116 JZI131107:JZI131116 KJE131107:KJE131116 KTA131107:KTA131116 LCW131107:LCW131116 LMS131107:LMS131116 LWO131107:LWO131116 MGK131107:MGK131116 MQG131107:MQG131116 NAC131107:NAC131116 NJY131107:NJY131116 NTU131107:NTU131116 ODQ131107:ODQ131116 ONM131107:ONM131116 OXI131107:OXI131116 PHE131107:PHE131116 PRA131107:PRA131116 QAW131107:QAW131116 QKS131107:QKS131116 QUO131107:QUO131116 REK131107:REK131116 ROG131107:ROG131116 RYC131107:RYC131116 SHY131107:SHY131116 SRU131107:SRU131116 TBQ131107:TBQ131116 TLM131107:TLM131116 TVI131107:TVI131116 UFE131107:UFE131116 UPA131107:UPA131116 UYW131107:UYW131116 VIS131107:VIS131116 VSO131107:VSO131116 WCK131107:WCK131116 WMG131107:WMG131116 WWC131107:WWC131116 U196643:U196652 JQ196643:JQ196652 TM196643:TM196652 ADI196643:ADI196652 ANE196643:ANE196652 AXA196643:AXA196652 BGW196643:BGW196652 BQS196643:BQS196652 CAO196643:CAO196652 CKK196643:CKK196652 CUG196643:CUG196652 DEC196643:DEC196652 DNY196643:DNY196652 DXU196643:DXU196652 EHQ196643:EHQ196652 ERM196643:ERM196652 FBI196643:FBI196652 FLE196643:FLE196652 FVA196643:FVA196652 GEW196643:GEW196652 GOS196643:GOS196652 GYO196643:GYO196652 HIK196643:HIK196652 HSG196643:HSG196652 ICC196643:ICC196652 ILY196643:ILY196652 IVU196643:IVU196652 JFQ196643:JFQ196652 JPM196643:JPM196652 JZI196643:JZI196652 KJE196643:KJE196652 KTA196643:KTA196652 LCW196643:LCW196652 LMS196643:LMS196652 LWO196643:LWO196652 MGK196643:MGK196652 MQG196643:MQG196652 NAC196643:NAC196652 NJY196643:NJY196652 NTU196643:NTU196652 ODQ196643:ODQ196652 ONM196643:ONM196652 OXI196643:OXI196652 PHE196643:PHE196652 PRA196643:PRA196652 QAW196643:QAW196652 QKS196643:QKS196652 QUO196643:QUO196652 REK196643:REK196652 ROG196643:ROG196652 RYC196643:RYC196652 SHY196643:SHY196652 SRU196643:SRU196652 TBQ196643:TBQ196652 TLM196643:TLM196652 TVI196643:TVI196652 UFE196643:UFE196652 UPA196643:UPA196652 UYW196643:UYW196652 VIS196643:VIS196652 VSO196643:VSO196652 WCK196643:WCK196652 WMG196643:WMG196652 WWC196643:WWC196652 U262179:U262188 JQ262179:JQ262188 TM262179:TM262188 ADI262179:ADI262188 ANE262179:ANE262188 AXA262179:AXA262188 BGW262179:BGW262188 BQS262179:BQS262188 CAO262179:CAO262188 CKK262179:CKK262188 CUG262179:CUG262188 DEC262179:DEC262188 DNY262179:DNY262188 DXU262179:DXU262188 EHQ262179:EHQ262188 ERM262179:ERM262188 FBI262179:FBI262188 FLE262179:FLE262188 FVA262179:FVA262188 GEW262179:GEW262188 GOS262179:GOS262188 GYO262179:GYO262188 HIK262179:HIK262188 HSG262179:HSG262188 ICC262179:ICC262188 ILY262179:ILY262188 IVU262179:IVU262188 JFQ262179:JFQ262188 JPM262179:JPM262188 JZI262179:JZI262188 KJE262179:KJE262188 KTA262179:KTA262188 LCW262179:LCW262188 LMS262179:LMS262188 LWO262179:LWO262188 MGK262179:MGK262188 MQG262179:MQG262188 NAC262179:NAC262188 NJY262179:NJY262188 NTU262179:NTU262188 ODQ262179:ODQ262188 ONM262179:ONM262188 OXI262179:OXI262188 PHE262179:PHE262188 PRA262179:PRA262188 QAW262179:QAW262188 QKS262179:QKS262188 QUO262179:QUO262188 REK262179:REK262188 ROG262179:ROG262188 RYC262179:RYC262188 SHY262179:SHY262188 SRU262179:SRU262188 TBQ262179:TBQ262188 TLM262179:TLM262188 TVI262179:TVI262188 UFE262179:UFE262188 UPA262179:UPA262188 UYW262179:UYW262188 VIS262179:VIS262188 VSO262179:VSO262188 WCK262179:WCK262188 WMG262179:WMG262188 WWC262179:WWC262188 U327715:U327724 JQ327715:JQ327724 TM327715:TM327724 ADI327715:ADI327724 ANE327715:ANE327724 AXA327715:AXA327724 BGW327715:BGW327724 BQS327715:BQS327724 CAO327715:CAO327724 CKK327715:CKK327724 CUG327715:CUG327724 DEC327715:DEC327724 DNY327715:DNY327724 DXU327715:DXU327724 EHQ327715:EHQ327724 ERM327715:ERM327724 FBI327715:FBI327724 FLE327715:FLE327724 FVA327715:FVA327724 GEW327715:GEW327724 GOS327715:GOS327724 GYO327715:GYO327724 HIK327715:HIK327724 HSG327715:HSG327724 ICC327715:ICC327724 ILY327715:ILY327724 IVU327715:IVU327724 JFQ327715:JFQ327724 JPM327715:JPM327724 JZI327715:JZI327724 KJE327715:KJE327724 KTA327715:KTA327724 LCW327715:LCW327724 LMS327715:LMS327724 LWO327715:LWO327724 MGK327715:MGK327724 MQG327715:MQG327724 NAC327715:NAC327724 NJY327715:NJY327724 NTU327715:NTU327724 ODQ327715:ODQ327724 ONM327715:ONM327724 OXI327715:OXI327724 PHE327715:PHE327724 PRA327715:PRA327724 QAW327715:QAW327724 QKS327715:QKS327724 QUO327715:QUO327724 REK327715:REK327724 ROG327715:ROG327724 RYC327715:RYC327724 SHY327715:SHY327724 SRU327715:SRU327724 TBQ327715:TBQ327724 TLM327715:TLM327724 TVI327715:TVI327724 UFE327715:UFE327724 UPA327715:UPA327724 UYW327715:UYW327724 VIS327715:VIS327724 VSO327715:VSO327724 WCK327715:WCK327724 WMG327715:WMG327724 WWC327715:WWC327724 U393251:U393260 JQ393251:JQ393260 TM393251:TM393260 ADI393251:ADI393260 ANE393251:ANE393260 AXA393251:AXA393260 BGW393251:BGW393260 BQS393251:BQS393260 CAO393251:CAO393260 CKK393251:CKK393260 CUG393251:CUG393260 DEC393251:DEC393260 DNY393251:DNY393260 DXU393251:DXU393260 EHQ393251:EHQ393260 ERM393251:ERM393260 FBI393251:FBI393260 FLE393251:FLE393260 FVA393251:FVA393260 GEW393251:GEW393260 GOS393251:GOS393260 GYO393251:GYO393260 HIK393251:HIK393260 HSG393251:HSG393260 ICC393251:ICC393260 ILY393251:ILY393260 IVU393251:IVU393260 JFQ393251:JFQ393260 JPM393251:JPM393260 JZI393251:JZI393260 KJE393251:KJE393260 KTA393251:KTA393260 LCW393251:LCW393260 LMS393251:LMS393260 LWO393251:LWO393260 MGK393251:MGK393260 MQG393251:MQG393260 NAC393251:NAC393260 NJY393251:NJY393260 NTU393251:NTU393260 ODQ393251:ODQ393260 ONM393251:ONM393260 OXI393251:OXI393260 PHE393251:PHE393260 PRA393251:PRA393260 QAW393251:QAW393260 QKS393251:QKS393260 QUO393251:QUO393260 REK393251:REK393260 ROG393251:ROG393260 RYC393251:RYC393260 SHY393251:SHY393260 SRU393251:SRU393260 TBQ393251:TBQ393260 TLM393251:TLM393260 TVI393251:TVI393260 UFE393251:UFE393260 UPA393251:UPA393260 UYW393251:UYW393260 VIS393251:VIS393260 VSO393251:VSO393260 WCK393251:WCK393260 WMG393251:WMG393260 WWC393251:WWC393260 U458787:U458796 JQ458787:JQ458796 TM458787:TM458796 ADI458787:ADI458796 ANE458787:ANE458796 AXA458787:AXA458796 BGW458787:BGW458796 BQS458787:BQS458796 CAO458787:CAO458796 CKK458787:CKK458796 CUG458787:CUG458796 DEC458787:DEC458796 DNY458787:DNY458796 DXU458787:DXU458796 EHQ458787:EHQ458796 ERM458787:ERM458796 FBI458787:FBI458796 FLE458787:FLE458796 FVA458787:FVA458796 GEW458787:GEW458796 GOS458787:GOS458796 GYO458787:GYO458796 HIK458787:HIK458796 HSG458787:HSG458796 ICC458787:ICC458796 ILY458787:ILY458796 IVU458787:IVU458796 JFQ458787:JFQ458796 JPM458787:JPM458796 JZI458787:JZI458796 KJE458787:KJE458796 KTA458787:KTA458796 LCW458787:LCW458796 LMS458787:LMS458796 LWO458787:LWO458796 MGK458787:MGK458796 MQG458787:MQG458796 NAC458787:NAC458796 NJY458787:NJY458796 NTU458787:NTU458796 ODQ458787:ODQ458796 ONM458787:ONM458796 OXI458787:OXI458796 PHE458787:PHE458796 PRA458787:PRA458796 QAW458787:QAW458796 QKS458787:QKS458796 QUO458787:QUO458796 REK458787:REK458796 ROG458787:ROG458796 RYC458787:RYC458796 SHY458787:SHY458796 SRU458787:SRU458796 TBQ458787:TBQ458796 TLM458787:TLM458796 TVI458787:TVI458796 UFE458787:UFE458796 UPA458787:UPA458796 UYW458787:UYW458796 VIS458787:VIS458796 VSO458787:VSO458796 WCK458787:WCK458796 WMG458787:WMG458796 WWC458787:WWC458796 U524323:U524332 JQ524323:JQ524332 TM524323:TM524332 ADI524323:ADI524332 ANE524323:ANE524332 AXA524323:AXA524332 BGW524323:BGW524332 BQS524323:BQS524332 CAO524323:CAO524332 CKK524323:CKK524332 CUG524323:CUG524332 DEC524323:DEC524332 DNY524323:DNY524332 DXU524323:DXU524332 EHQ524323:EHQ524332 ERM524323:ERM524332 FBI524323:FBI524332 FLE524323:FLE524332 FVA524323:FVA524332 GEW524323:GEW524332 GOS524323:GOS524332 GYO524323:GYO524332 HIK524323:HIK524332 HSG524323:HSG524332 ICC524323:ICC524332 ILY524323:ILY524332 IVU524323:IVU524332 JFQ524323:JFQ524332 JPM524323:JPM524332 JZI524323:JZI524332 KJE524323:KJE524332 KTA524323:KTA524332 LCW524323:LCW524332 LMS524323:LMS524332 LWO524323:LWO524332 MGK524323:MGK524332 MQG524323:MQG524332 NAC524323:NAC524332 NJY524323:NJY524332 NTU524323:NTU524332 ODQ524323:ODQ524332 ONM524323:ONM524332 OXI524323:OXI524332 PHE524323:PHE524332 PRA524323:PRA524332 QAW524323:QAW524332 QKS524323:QKS524332 QUO524323:QUO524332 REK524323:REK524332 ROG524323:ROG524332 RYC524323:RYC524332 SHY524323:SHY524332 SRU524323:SRU524332 TBQ524323:TBQ524332 TLM524323:TLM524332 TVI524323:TVI524332 UFE524323:UFE524332 UPA524323:UPA524332 UYW524323:UYW524332 VIS524323:VIS524332 VSO524323:VSO524332 WCK524323:WCK524332 WMG524323:WMG524332 WWC524323:WWC524332 U589859:U589868 JQ589859:JQ589868 TM589859:TM589868 ADI589859:ADI589868 ANE589859:ANE589868 AXA589859:AXA589868 BGW589859:BGW589868 BQS589859:BQS589868 CAO589859:CAO589868 CKK589859:CKK589868 CUG589859:CUG589868 DEC589859:DEC589868 DNY589859:DNY589868 DXU589859:DXU589868 EHQ589859:EHQ589868 ERM589859:ERM589868 FBI589859:FBI589868 FLE589859:FLE589868 FVA589859:FVA589868 GEW589859:GEW589868 GOS589859:GOS589868 GYO589859:GYO589868 HIK589859:HIK589868 HSG589859:HSG589868 ICC589859:ICC589868 ILY589859:ILY589868 IVU589859:IVU589868 JFQ589859:JFQ589868 JPM589859:JPM589868 JZI589859:JZI589868 KJE589859:KJE589868 KTA589859:KTA589868 LCW589859:LCW589868 LMS589859:LMS589868 LWO589859:LWO589868 MGK589859:MGK589868 MQG589859:MQG589868 NAC589859:NAC589868 NJY589859:NJY589868 NTU589859:NTU589868 ODQ589859:ODQ589868 ONM589859:ONM589868 OXI589859:OXI589868 PHE589859:PHE589868 PRA589859:PRA589868 QAW589859:QAW589868 QKS589859:QKS589868 QUO589859:QUO589868 REK589859:REK589868 ROG589859:ROG589868 RYC589859:RYC589868 SHY589859:SHY589868 SRU589859:SRU589868 TBQ589859:TBQ589868 TLM589859:TLM589868 TVI589859:TVI589868 UFE589859:UFE589868 UPA589859:UPA589868 UYW589859:UYW589868 VIS589859:VIS589868 VSO589859:VSO589868 WCK589859:WCK589868 WMG589859:WMG589868 WWC589859:WWC589868 U655395:U655404 JQ655395:JQ655404 TM655395:TM655404 ADI655395:ADI655404 ANE655395:ANE655404 AXA655395:AXA655404 BGW655395:BGW655404 BQS655395:BQS655404 CAO655395:CAO655404 CKK655395:CKK655404 CUG655395:CUG655404 DEC655395:DEC655404 DNY655395:DNY655404 DXU655395:DXU655404 EHQ655395:EHQ655404 ERM655395:ERM655404 FBI655395:FBI655404 FLE655395:FLE655404 FVA655395:FVA655404 GEW655395:GEW655404 GOS655395:GOS655404 GYO655395:GYO655404 HIK655395:HIK655404 HSG655395:HSG655404 ICC655395:ICC655404 ILY655395:ILY655404 IVU655395:IVU655404 JFQ655395:JFQ655404 JPM655395:JPM655404 JZI655395:JZI655404 KJE655395:KJE655404 KTA655395:KTA655404 LCW655395:LCW655404 LMS655395:LMS655404 LWO655395:LWO655404 MGK655395:MGK655404 MQG655395:MQG655404 NAC655395:NAC655404 NJY655395:NJY655404 NTU655395:NTU655404 ODQ655395:ODQ655404 ONM655395:ONM655404 OXI655395:OXI655404 PHE655395:PHE655404 PRA655395:PRA655404 QAW655395:QAW655404 QKS655395:QKS655404 QUO655395:QUO655404 REK655395:REK655404 ROG655395:ROG655404 RYC655395:RYC655404 SHY655395:SHY655404 SRU655395:SRU655404 TBQ655395:TBQ655404 TLM655395:TLM655404 TVI655395:TVI655404 UFE655395:UFE655404 UPA655395:UPA655404 UYW655395:UYW655404 VIS655395:VIS655404 VSO655395:VSO655404 WCK655395:WCK655404 WMG655395:WMG655404 WWC655395:WWC655404 U720931:U720940 JQ720931:JQ720940 TM720931:TM720940 ADI720931:ADI720940 ANE720931:ANE720940 AXA720931:AXA720940 BGW720931:BGW720940 BQS720931:BQS720940 CAO720931:CAO720940 CKK720931:CKK720940 CUG720931:CUG720940 DEC720931:DEC720940 DNY720931:DNY720940 DXU720931:DXU720940 EHQ720931:EHQ720940 ERM720931:ERM720940 FBI720931:FBI720940 FLE720931:FLE720940 FVA720931:FVA720940 GEW720931:GEW720940 GOS720931:GOS720940 GYO720931:GYO720940 HIK720931:HIK720940 HSG720931:HSG720940 ICC720931:ICC720940 ILY720931:ILY720940 IVU720931:IVU720940 JFQ720931:JFQ720940 JPM720931:JPM720940 JZI720931:JZI720940 KJE720931:KJE720940 KTA720931:KTA720940 LCW720931:LCW720940 LMS720931:LMS720940 LWO720931:LWO720940 MGK720931:MGK720940 MQG720931:MQG720940 NAC720931:NAC720940 NJY720931:NJY720940 NTU720931:NTU720940 ODQ720931:ODQ720940 ONM720931:ONM720940 OXI720931:OXI720940 PHE720931:PHE720940 PRA720931:PRA720940 QAW720931:QAW720940 QKS720931:QKS720940 QUO720931:QUO720940 REK720931:REK720940 ROG720931:ROG720940 RYC720931:RYC720940 SHY720931:SHY720940 SRU720931:SRU720940 TBQ720931:TBQ720940 TLM720931:TLM720940 TVI720931:TVI720940 UFE720931:UFE720940 UPA720931:UPA720940 UYW720931:UYW720940 VIS720931:VIS720940 VSO720931:VSO720940 WCK720931:WCK720940 WMG720931:WMG720940 WWC720931:WWC720940 U786467:U786476 JQ786467:JQ786476 TM786467:TM786476 ADI786467:ADI786476 ANE786467:ANE786476 AXA786467:AXA786476 BGW786467:BGW786476 BQS786467:BQS786476 CAO786467:CAO786476 CKK786467:CKK786476 CUG786467:CUG786476 DEC786467:DEC786476 DNY786467:DNY786476 DXU786467:DXU786476 EHQ786467:EHQ786476 ERM786467:ERM786476 FBI786467:FBI786476 FLE786467:FLE786476 FVA786467:FVA786476 GEW786467:GEW786476 GOS786467:GOS786476 GYO786467:GYO786476 HIK786467:HIK786476 HSG786467:HSG786476 ICC786467:ICC786476 ILY786467:ILY786476 IVU786467:IVU786476 JFQ786467:JFQ786476 JPM786467:JPM786476 JZI786467:JZI786476 KJE786467:KJE786476 KTA786467:KTA786476 LCW786467:LCW786476 LMS786467:LMS786476 LWO786467:LWO786476 MGK786467:MGK786476 MQG786467:MQG786476 NAC786467:NAC786476 NJY786467:NJY786476 NTU786467:NTU786476 ODQ786467:ODQ786476 ONM786467:ONM786476 OXI786467:OXI786476 PHE786467:PHE786476 PRA786467:PRA786476 QAW786467:QAW786476 QKS786467:QKS786476 QUO786467:QUO786476 REK786467:REK786476 ROG786467:ROG786476 RYC786467:RYC786476 SHY786467:SHY786476 SRU786467:SRU786476 TBQ786467:TBQ786476 TLM786467:TLM786476 TVI786467:TVI786476 UFE786467:UFE786476 UPA786467:UPA786476 UYW786467:UYW786476 VIS786467:VIS786476 VSO786467:VSO786476 WCK786467:WCK786476 WMG786467:WMG786476 WWC786467:WWC786476 U852003:U852012 JQ852003:JQ852012 TM852003:TM852012 ADI852003:ADI852012 ANE852003:ANE852012 AXA852003:AXA852012 BGW852003:BGW852012 BQS852003:BQS852012 CAO852003:CAO852012 CKK852003:CKK852012 CUG852003:CUG852012 DEC852003:DEC852012 DNY852003:DNY852012 DXU852003:DXU852012 EHQ852003:EHQ852012 ERM852003:ERM852012 FBI852003:FBI852012 FLE852003:FLE852012 FVA852003:FVA852012 GEW852003:GEW852012 GOS852003:GOS852012 GYO852003:GYO852012 HIK852003:HIK852012 HSG852003:HSG852012 ICC852003:ICC852012 ILY852003:ILY852012 IVU852003:IVU852012 JFQ852003:JFQ852012 JPM852003:JPM852012 JZI852003:JZI852012 KJE852003:KJE852012 KTA852003:KTA852012 LCW852003:LCW852012 LMS852003:LMS852012 LWO852003:LWO852012 MGK852003:MGK852012 MQG852003:MQG852012 NAC852003:NAC852012 NJY852003:NJY852012 NTU852003:NTU852012 ODQ852003:ODQ852012 ONM852003:ONM852012 OXI852003:OXI852012 PHE852003:PHE852012 PRA852003:PRA852012 QAW852003:QAW852012 QKS852003:QKS852012 QUO852003:QUO852012 REK852003:REK852012 ROG852003:ROG852012 RYC852003:RYC852012 SHY852003:SHY852012 SRU852003:SRU852012 TBQ852003:TBQ852012 TLM852003:TLM852012 TVI852003:TVI852012 UFE852003:UFE852012 UPA852003:UPA852012 UYW852003:UYW852012 VIS852003:VIS852012 VSO852003:VSO852012 WCK852003:WCK852012 WMG852003:WMG852012 WWC852003:WWC852012 U917539:U917548 JQ917539:JQ917548 TM917539:TM917548 ADI917539:ADI917548 ANE917539:ANE917548 AXA917539:AXA917548 BGW917539:BGW917548 BQS917539:BQS917548 CAO917539:CAO917548 CKK917539:CKK917548 CUG917539:CUG917548 DEC917539:DEC917548 DNY917539:DNY917548 DXU917539:DXU917548 EHQ917539:EHQ917548 ERM917539:ERM917548 FBI917539:FBI917548 FLE917539:FLE917548 FVA917539:FVA917548 GEW917539:GEW917548 GOS917539:GOS917548 GYO917539:GYO917548 HIK917539:HIK917548 HSG917539:HSG917548 ICC917539:ICC917548 ILY917539:ILY917548 IVU917539:IVU917548 JFQ917539:JFQ917548 JPM917539:JPM917548 JZI917539:JZI917548 KJE917539:KJE917548 KTA917539:KTA917548 LCW917539:LCW917548 LMS917539:LMS917548 LWO917539:LWO917548 MGK917539:MGK917548 MQG917539:MQG917548 NAC917539:NAC917548 NJY917539:NJY917548 NTU917539:NTU917548 ODQ917539:ODQ917548 ONM917539:ONM917548 OXI917539:OXI917548 PHE917539:PHE917548 PRA917539:PRA917548 QAW917539:QAW917548 QKS917539:QKS917548 QUO917539:QUO917548 REK917539:REK917548 ROG917539:ROG917548 RYC917539:RYC917548 SHY917539:SHY917548 SRU917539:SRU917548 TBQ917539:TBQ917548 TLM917539:TLM917548 TVI917539:TVI917548 UFE917539:UFE917548 UPA917539:UPA917548 UYW917539:UYW917548 VIS917539:VIS917548 VSO917539:VSO917548 WCK917539:WCK917548 WMG917539:WMG917548 WWC917539:WWC917548 U983075:U983084 JQ983075:JQ983084 TM983075:TM983084 ADI983075:ADI983084 ANE983075:ANE983084 AXA983075:AXA983084 BGW983075:BGW983084 BQS983075:BQS983084 CAO983075:CAO983084 CKK983075:CKK983084 CUG983075:CUG983084 DEC983075:DEC983084 DNY983075:DNY983084 DXU983075:DXU983084 EHQ983075:EHQ983084 ERM983075:ERM983084 FBI983075:FBI983084 FLE983075:FLE983084 FVA983075:FVA983084 GEW983075:GEW983084 GOS983075:GOS983084 GYO983075:GYO983084 HIK983075:HIK983084 HSG983075:HSG983084 ICC983075:ICC983084 ILY983075:ILY983084 IVU983075:IVU983084 JFQ983075:JFQ983084 JPM983075:JPM983084 JZI983075:JZI983084 KJE983075:KJE983084 KTA983075:KTA983084 LCW983075:LCW983084 LMS983075:LMS983084 LWO983075:LWO983084 MGK983075:MGK983084 MQG983075:MQG983084 NAC983075:NAC983084 NJY983075:NJY983084 NTU983075:NTU983084 ODQ983075:ODQ983084 ONM983075:ONM983084 OXI983075:OXI983084 PHE983075:PHE983084 PRA983075:PRA983084 QAW983075:QAW983084 QKS983075:QKS983084 QUO983075:QUO983084 REK983075:REK983084 ROG983075:ROG983084 RYC983075:RYC983084 SHY983075:SHY983084 SRU983075:SRU983084 TBQ983075:TBQ983084 TLM983075:TLM983084 TVI983075:TVI983084 UFE983075:UFE983084 UPA983075:UPA983084 UYW983075:UYW983084 VIS983075:VIS983084 VSO983075:VSO983084 WCK983075:WCK983084 WMG983075:WMG983084 WWC983075:WWC983084 WCW983075:WCW983084 JW39:JW50 TS39:TS50 ADO39:ADO50 ANK39:ANK50 AXG39:AXG50 BHC39:BHC50 BQY39:BQY50 CAU39:CAU50 CKQ39:CKQ50 CUM39:CUM50 DEI39:DEI50 DOE39:DOE50 DYA39:DYA50 EHW39:EHW50 ERS39:ERS50 FBO39:FBO50 FLK39:FLK50 FVG39:FVG50 GFC39:GFC50 GOY39:GOY50 GYU39:GYU50 HIQ39:HIQ50 HSM39:HSM50 ICI39:ICI50 IME39:IME50 IWA39:IWA50 JFW39:JFW50 JPS39:JPS50 JZO39:JZO50 KJK39:KJK50 KTG39:KTG50 LDC39:LDC50 LMY39:LMY50 LWU39:LWU50 MGQ39:MGQ50 MQM39:MQM50 NAI39:NAI50 NKE39:NKE50 NUA39:NUA50 ODW39:ODW50 ONS39:ONS50 OXO39:OXO50 PHK39:PHK50 PRG39:PRG50 QBC39:QBC50 QKY39:QKY50 QUU39:QUU50 REQ39:REQ50 ROM39:ROM50 RYI39:RYI50 SIE39:SIE50 SSA39:SSA50 TBW39:TBW50 TLS39:TLS50 TVO39:TVO50 UFK39:UFK50 UPG39:UPG50 UZC39:UZC50 VIY39:VIY50 VSU39:VSU50 WCQ39:WCQ50 WMM39:WMM50 WWI39:WWI50 AA65571:AA65580 JW65571:JW65580 TS65571:TS65580 ADO65571:ADO65580 ANK65571:ANK65580 AXG65571:AXG65580 BHC65571:BHC65580 BQY65571:BQY65580 CAU65571:CAU65580 CKQ65571:CKQ65580 CUM65571:CUM65580 DEI65571:DEI65580 DOE65571:DOE65580 DYA65571:DYA65580 EHW65571:EHW65580 ERS65571:ERS65580 FBO65571:FBO65580 FLK65571:FLK65580 FVG65571:FVG65580 GFC65571:GFC65580 GOY65571:GOY65580 GYU65571:GYU65580 HIQ65571:HIQ65580 HSM65571:HSM65580 ICI65571:ICI65580 IME65571:IME65580 IWA65571:IWA65580 JFW65571:JFW65580 JPS65571:JPS65580 JZO65571:JZO65580 KJK65571:KJK65580 KTG65571:KTG65580 LDC65571:LDC65580 LMY65571:LMY65580 LWU65571:LWU65580 MGQ65571:MGQ65580 MQM65571:MQM65580 NAI65571:NAI65580 NKE65571:NKE65580 NUA65571:NUA65580 ODW65571:ODW65580 ONS65571:ONS65580 OXO65571:OXO65580 PHK65571:PHK65580 PRG65571:PRG65580 QBC65571:QBC65580 QKY65571:QKY65580 QUU65571:QUU65580 REQ65571:REQ65580 ROM65571:ROM65580 RYI65571:RYI65580 SIE65571:SIE65580 SSA65571:SSA65580 TBW65571:TBW65580 TLS65571:TLS65580 TVO65571:TVO65580 UFK65571:UFK65580 UPG65571:UPG65580 UZC65571:UZC65580 VIY65571:VIY65580 VSU65571:VSU65580 WCQ65571:WCQ65580 WMM65571:WMM65580 WWI65571:WWI65580 AA131107:AA131116 JW131107:JW131116 TS131107:TS131116 ADO131107:ADO131116 ANK131107:ANK131116 AXG131107:AXG131116 BHC131107:BHC131116 BQY131107:BQY131116 CAU131107:CAU131116 CKQ131107:CKQ131116 CUM131107:CUM131116 DEI131107:DEI131116 DOE131107:DOE131116 DYA131107:DYA131116 EHW131107:EHW131116 ERS131107:ERS131116 FBO131107:FBO131116 FLK131107:FLK131116 FVG131107:FVG131116 GFC131107:GFC131116 GOY131107:GOY131116 GYU131107:GYU131116 HIQ131107:HIQ131116 HSM131107:HSM131116 ICI131107:ICI131116 IME131107:IME131116 IWA131107:IWA131116 JFW131107:JFW131116 JPS131107:JPS131116 JZO131107:JZO131116 KJK131107:KJK131116 KTG131107:KTG131116 LDC131107:LDC131116 LMY131107:LMY131116 LWU131107:LWU131116 MGQ131107:MGQ131116 MQM131107:MQM131116 NAI131107:NAI131116 NKE131107:NKE131116 NUA131107:NUA131116 ODW131107:ODW131116 ONS131107:ONS131116 OXO131107:OXO131116 PHK131107:PHK131116 PRG131107:PRG131116 QBC131107:QBC131116 QKY131107:QKY131116 QUU131107:QUU131116 REQ131107:REQ131116 ROM131107:ROM131116 RYI131107:RYI131116 SIE131107:SIE131116 SSA131107:SSA131116 TBW131107:TBW131116 TLS131107:TLS131116 TVO131107:TVO131116 UFK131107:UFK131116 UPG131107:UPG131116 UZC131107:UZC131116 VIY131107:VIY131116 VSU131107:VSU131116 WCQ131107:WCQ131116 WMM131107:WMM131116 WWI131107:WWI131116 AA196643:AA196652 JW196643:JW196652 TS196643:TS196652 ADO196643:ADO196652 ANK196643:ANK196652 AXG196643:AXG196652 BHC196643:BHC196652 BQY196643:BQY196652 CAU196643:CAU196652 CKQ196643:CKQ196652 CUM196643:CUM196652 DEI196643:DEI196652 DOE196643:DOE196652 DYA196643:DYA196652 EHW196643:EHW196652 ERS196643:ERS196652 FBO196643:FBO196652 FLK196643:FLK196652 FVG196643:FVG196652 GFC196643:GFC196652 GOY196643:GOY196652 GYU196643:GYU196652 HIQ196643:HIQ196652 HSM196643:HSM196652 ICI196643:ICI196652 IME196643:IME196652 IWA196643:IWA196652 JFW196643:JFW196652 JPS196643:JPS196652 JZO196643:JZO196652 KJK196643:KJK196652 KTG196643:KTG196652 LDC196643:LDC196652 LMY196643:LMY196652 LWU196643:LWU196652 MGQ196643:MGQ196652 MQM196643:MQM196652 NAI196643:NAI196652 NKE196643:NKE196652 NUA196643:NUA196652 ODW196643:ODW196652 ONS196643:ONS196652 OXO196643:OXO196652 PHK196643:PHK196652 PRG196643:PRG196652 QBC196643:QBC196652 QKY196643:QKY196652 QUU196643:QUU196652 REQ196643:REQ196652 ROM196643:ROM196652 RYI196643:RYI196652 SIE196643:SIE196652 SSA196643:SSA196652 TBW196643:TBW196652 TLS196643:TLS196652 TVO196643:TVO196652 UFK196643:UFK196652 UPG196643:UPG196652 UZC196643:UZC196652 VIY196643:VIY196652 VSU196643:VSU196652 WCQ196643:WCQ196652 WMM196643:WMM196652 WWI196643:WWI196652 AA262179:AA262188 JW262179:JW262188 TS262179:TS262188 ADO262179:ADO262188 ANK262179:ANK262188 AXG262179:AXG262188 BHC262179:BHC262188 BQY262179:BQY262188 CAU262179:CAU262188 CKQ262179:CKQ262188 CUM262179:CUM262188 DEI262179:DEI262188 DOE262179:DOE262188 DYA262179:DYA262188 EHW262179:EHW262188 ERS262179:ERS262188 FBO262179:FBO262188 FLK262179:FLK262188 FVG262179:FVG262188 GFC262179:GFC262188 GOY262179:GOY262188 GYU262179:GYU262188 HIQ262179:HIQ262188 HSM262179:HSM262188 ICI262179:ICI262188 IME262179:IME262188 IWA262179:IWA262188 JFW262179:JFW262188 JPS262179:JPS262188 JZO262179:JZO262188 KJK262179:KJK262188 KTG262179:KTG262188 LDC262179:LDC262188 LMY262179:LMY262188 LWU262179:LWU262188 MGQ262179:MGQ262188 MQM262179:MQM262188 NAI262179:NAI262188 NKE262179:NKE262188 NUA262179:NUA262188 ODW262179:ODW262188 ONS262179:ONS262188 OXO262179:OXO262188 PHK262179:PHK262188 PRG262179:PRG262188 QBC262179:QBC262188 QKY262179:QKY262188 QUU262179:QUU262188 REQ262179:REQ262188 ROM262179:ROM262188 RYI262179:RYI262188 SIE262179:SIE262188 SSA262179:SSA262188 TBW262179:TBW262188 TLS262179:TLS262188 TVO262179:TVO262188 UFK262179:UFK262188 UPG262179:UPG262188 UZC262179:UZC262188 VIY262179:VIY262188 VSU262179:VSU262188 WCQ262179:WCQ262188 WMM262179:WMM262188 WWI262179:WWI262188 AA327715:AA327724 JW327715:JW327724 TS327715:TS327724 ADO327715:ADO327724 ANK327715:ANK327724 AXG327715:AXG327724 BHC327715:BHC327724 BQY327715:BQY327724 CAU327715:CAU327724 CKQ327715:CKQ327724 CUM327715:CUM327724 DEI327715:DEI327724 DOE327715:DOE327724 DYA327715:DYA327724 EHW327715:EHW327724 ERS327715:ERS327724 FBO327715:FBO327724 FLK327715:FLK327724 FVG327715:FVG327724 GFC327715:GFC327724 GOY327715:GOY327724 GYU327715:GYU327724 HIQ327715:HIQ327724 HSM327715:HSM327724 ICI327715:ICI327724 IME327715:IME327724 IWA327715:IWA327724 JFW327715:JFW327724 JPS327715:JPS327724 JZO327715:JZO327724 KJK327715:KJK327724 KTG327715:KTG327724 LDC327715:LDC327724 LMY327715:LMY327724 LWU327715:LWU327724 MGQ327715:MGQ327724 MQM327715:MQM327724 NAI327715:NAI327724 NKE327715:NKE327724 NUA327715:NUA327724 ODW327715:ODW327724 ONS327715:ONS327724 OXO327715:OXO327724 PHK327715:PHK327724 PRG327715:PRG327724 QBC327715:QBC327724 QKY327715:QKY327724 QUU327715:QUU327724 REQ327715:REQ327724 ROM327715:ROM327724 RYI327715:RYI327724 SIE327715:SIE327724 SSA327715:SSA327724 TBW327715:TBW327724 TLS327715:TLS327724 TVO327715:TVO327724 UFK327715:UFK327724 UPG327715:UPG327724 UZC327715:UZC327724 VIY327715:VIY327724 VSU327715:VSU327724 WCQ327715:WCQ327724 WMM327715:WMM327724 WWI327715:WWI327724 AA393251:AA393260 JW393251:JW393260 TS393251:TS393260 ADO393251:ADO393260 ANK393251:ANK393260 AXG393251:AXG393260 BHC393251:BHC393260 BQY393251:BQY393260 CAU393251:CAU393260 CKQ393251:CKQ393260 CUM393251:CUM393260 DEI393251:DEI393260 DOE393251:DOE393260 DYA393251:DYA393260 EHW393251:EHW393260 ERS393251:ERS393260 FBO393251:FBO393260 FLK393251:FLK393260 FVG393251:FVG393260 GFC393251:GFC393260 GOY393251:GOY393260 GYU393251:GYU393260 HIQ393251:HIQ393260 HSM393251:HSM393260 ICI393251:ICI393260 IME393251:IME393260 IWA393251:IWA393260 JFW393251:JFW393260 JPS393251:JPS393260 JZO393251:JZO393260 KJK393251:KJK393260 KTG393251:KTG393260 LDC393251:LDC393260 LMY393251:LMY393260 LWU393251:LWU393260 MGQ393251:MGQ393260 MQM393251:MQM393260 NAI393251:NAI393260 NKE393251:NKE393260 NUA393251:NUA393260 ODW393251:ODW393260 ONS393251:ONS393260 OXO393251:OXO393260 PHK393251:PHK393260 PRG393251:PRG393260 QBC393251:QBC393260 QKY393251:QKY393260 QUU393251:QUU393260 REQ393251:REQ393260 ROM393251:ROM393260 RYI393251:RYI393260 SIE393251:SIE393260 SSA393251:SSA393260 TBW393251:TBW393260 TLS393251:TLS393260 TVO393251:TVO393260 UFK393251:UFK393260 UPG393251:UPG393260 UZC393251:UZC393260 VIY393251:VIY393260 VSU393251:VSU393260 WCQ393251:WCQ393260 WMM393251:WMM393260 WWI393251:WWI393260 AA458787:AA458796 JW458787:JW458796 TS458787:TS458796 ADO458787:ADO458796 ANK458787:ANK458796 AXG458787:AXG458796 BHC458787:BHC458796 BQY458787:BQY458796 CAU458787:CAU458796 CKQ458787:CKQ458796 CUM458787:CUM458796 DEI458787:DEI458796 DOE458787:DOE458796 DYA458787:DYA458796 EHW458787:EHW458796 ERS458787:ERS458796 FBO458787:FBO458796 FLK458787:FLK458796 FVG458787:FVG458796 GFC458787:GFC458796 GOY458787:GOY458796 GYU458787:GYU458796 HIQ458787:HIQ458796 HSM458787:HSM458796 ICI458787:ICI458796 IME458787:IME458796 IWA458787:IWA458796 JFW458787:JFW458796 JPS458787:JPS458796 JZO458787:JZO458796 KJK458787:KJK458796 KTG458787:KTG458796 LDC458787:LDC458796 LMY458787:LMY458796 LWU458787:LWU458796 MGQ458787:MGQ458796 MQM458787:MQM458796 NAI458787:NAI458796 NKE458787:NKE458796 NUA458787:NUA458796 ODW458787:ODW458796 ONS458787:ONS458796 OXO458787:OXO458796 PHK458787:PHK458796 PRG458787:PRG458796 QBC458787:QBC458796 QKY458787:QKY458796 QUU458787:QUU458796 REQ458787:REQ458796 ROM458787:ROM458796 RYI458787:RYI458796 SIE458787:SIE458796 SSA458787:SSA458796 TBW458787:TBW458796 TLS458787:TLS458796 TVO458787:TVO458796 UFK458787:UFK458796 UPG458787:UPG458796 UZC458787:UZC458796 VIY458787:VIY458796 VSU458787:VSU458796 WCQ458787:WCQ458796 WMM458787:WMM458796 WWI458787:WWI458796 AA524323:AA524332 JW524323:JW524332 TS524323:TS524332 ADO524323:ADO524332 ANK524323:ANK524332 AXG524323:AXG524332 BHC524323:BHC524332 BQY524323:BQY524332 CAU524323:CAU524332 CKQ524323:CKQ524332 CUM524323:CUM524332 DEI524323:DEI524332 DOE524323:DOE524332 DYA524323:DYA524332 EHW524323:EHW524332 ERS524323:ERS524332 FBO524323:FBO524332 FLK524323:FLK524332 FVG524323:FVG524332 GFC524323:GFC524332 GOY524323:GOY524332 GYU524323:GYU524332 HIQ524323:HIQ524332 HSM524323:HSM524332 ICI524323:ICI524332 IME524323:IME524332 IWA524323:IWA524332 JFW524323:JFW524332 JPS524323:JPS524332 JZO524323:JZO524332 KJK524323:KJK524332 KTG524323:KTG524332 LDC524323:LDC524332 LMY524323:LMY524332 LWU524323:LWU524332 MGQ524323:MGQ524332 MQM524323:MQM524332 NAI524323:NAI524332 NKE524323:NKE524332 NUA524323:NUA524332 ODW524323:ODW524332 ONS524323:ONS524332 OXO524323:OXO524332 PHK524323:PHK524332 PRG524323:PRG524332 QBC524323:QBC524332 QKY524323:QKY524332 QUU524323:QUU524332 REQ524323:REQ524332 ROM524323:ROM524332 RYI524323:RYI524332 SIE524323:SIE524332 SSA524323:SSA524332 TBW524323:TBW524332 TLS524323:TLS524332 TVO524323:TVO524332 UFK524323:UFK524332 UPG524323:UPG524332 UZC524323:UZC524332 VIY524323:VIY524332 VSU524323:VSU524332 WCQ524323:WCQ524332 WMM524323:WMM524332 WWI524323:WWI524332 AA589859:AA589868 JW589859:JW589868 TS589859:TS589868 ADO589859:ADO589868 ANK589859:ANK589868 AXG589859:AXG589868 BHC589859:BHC589868 BQY589859:BQY589868 CAU589859:CAU589868 CKQ589859:CKQ589868 CUM589859:CUM589868 DEI589859:DEI589868 DOE589859:DOE589868 DYA589859:DYA589868 EHW589859:EHW589868 ERS589859:ERS589868 FBO589859:FBO589868 FLK589859:FLK589868 FVG589859:FVG589868 GFC589859:GFC589868 GOY589859:GOY589868 GYU589859:GYU589868 HIQ589859:HIQ589868 HSM589859:HSM589868 ICI589859:ICI589868 IME589859:IME589868 IWA589859:IWA589868 JFW589859:JFW589868 JPS589859:JPS589868 JZO589859:JZO589868 KJK589859:KJK589868 KTG589859:KTG589868 LDC589859:LDC589868 LMY589859:LMY589868 LWU589859:LWU589868 MGQ589859:MGQ589868 MQM589859:MQM589868 NAI589859:NAI589868 NKE589859:NKE589868 NUA589859:NUA589868 ODW589859:ODW589868 ONS589859:ONS589868 OXO589859:OXO589868 PHK589859:PHK589868 PRG589859:PRG589868 QBC589859:QBC589868 QKY589859:QKY589868 QUU589859:QUU589868 REQ589859:REQ589868 ROM589859:ROM589868 RYI589859:RYI589868 SIE589859:SIE589868 SSA589859:SSA589868 TBW589859:TBW589868 TLS589859:TLS589868 TVO589859:TVO589868 UFK589859:UFK589868 UPG589859:UPG589868 UZC589859:UZC589868 VIY589859:VIY589868 VSU589859:VSU589868 WCQ589859:WCQ589868 WMM589859:WMM589868 WWI589859:WWI589868 AA655395:AA655404 JW655395:JW655404 TS655395:TS655404 ADO655395:ADO655404 ANK655395:ANK655404 AXG655395:AXG655404 BHC655395:BHC655404 BQY655395:BQY655404 CAU655395:CAU655404 CKQ655395:CKQ655404 CUM655395:CUM655404 DEI655395:DEI655404 DOE655395:DOE655404 DYA655395:DYA655404 EHW655395:EHW655404 ERS655395:ERS655404 FBO655395:FBO655404 FLK655395:FLK655404 FVG655395:FVG655404 GFC655395:GFC655404 GOY655395:GOY655404 GYU655395:GYU655404 HIQ655395:HIQ655404 HSM655395:HSM655404 ICI655395:ICI655404 IME655395:IME655404 IWA655395:IWA655404 JFW655395:JFW655404 JPS655395:JPS655404 JZO655395:JZO655404 KJK655395:KJK655404 KTG655395:KTG655404 LDC655395:LDC655404 LMY655395:LMY655404 LWU655395:LWU655404 MGQ655395:MGQ655404 MQM655395:MQM655404 NAI655395:NAI655404 NKE655395:NKE655404 NUA655395:NUA655404 ODW655395:ODW655404 ONS655395:ONS655404 OXO655395:OXO655404 PHK655395:PHK655404 PRG655395:PRG655404 QBC655395:QBC655404 QKY655395:QKY655404 QUU655395:QUU655404 REQ655395:REQ655404 ROM655395:ROM655404 RYI655395:RYI655404 SIE655395:SIE655404 SSA655395:SSA655404 TBW655395:TBW655404 TLS655395:TLS655404 TVO655395:TVO655404 UFK655395:UFK655404 UPG655395:UPG655404 UZC655395:UZC655404 VIY655395:VIY655404 VSU655395:VSU655404 WCQ655395:WCQ655404 WMM655395:WMM655404 WWI655395:WWI655404 AA720931:AA720940 JW720931:JW720940 TS720931:TS720940 ADO720931:ADO720940 ANK720931:ANK720940 AXG720931:AXG720940 BHC720931:BHC720940 BQY720931:BQY720940 CAU720931:CAU720940 CKQ720931:CKQ720940 CUM720931:CUM720940 DEI720931:DEI720940 DOE720931:DOE720940 DYA720931:DYA720940 EHW720931:EHW720940 ERS720931:ERS720940 FBO720931:FBO720940 FLK720931:FLK720940 FVG720931:FVG720940 GFC720931:GFC720940 GOY720931:GOY720940 GYU720931:GYU720940 HIQ720931:HIQ720940 HSM720931:HSM720940 ICI720931:ICI720940 IME720931:IME720940 IWA720931:IWA720940 JFW720931:JFW720940 JPS720931:JPS720940 JZO720931:JZO720940 KJK720931:KJK720940 KTG720931:KTG720940 LDC720931:LDC720940 LMY720931:LMY720940 LWU720931:LWU720940 MGQ720931:MGQ720940 MQM720931:MQM720940 NAI720931:NAI720940 NKE720931:NKE720940 NUA720931:NUA720940 ODW720931:ODW720940 ONS720931:ONS720940 OXO720931:OXO720940 PHK720931:PHK720940 PRG720931:PRG720940 QBC720931:QBC720940 QKY720931:QKY720940 QUU720931:QUU720940 REQ720931:REQ720940 ROM720931:ROM720940 RYI720931:RYI720940 SIE720931:SIE720940 SSA720931:SSA720940 TBW720931:TBW720940 TLS720931:TLS720940 TVO720931:TVO720940 UFK720931:UFK720940 UPG720931:UPG720940 UZC720931:UZC720940 VIY720931:VIY720940 VSU720931:VSU720940 WCQ720931:WCQ720940 WMM720931:WMM720940 WWI720931:WWI720940 AA786467:AA786476 JW786467:JW786476 TS786467:TS786476 ADO786467:ADO786476 ANK786467:ANK786476 AXG786467:AXG786476 BHC786467:BHC786476 BQY786467:BQY786476 CAU786467:CAU786476 CKQ786467:CKQ786476 CUM786467:CUM786476 DEI786467:DEI786476 DOE786467:DOE786476 DYA786467:DYA786476 EHW786467:EHW786476 ERS786467:ERS786476 FBO786467:FBO786476 FLK786467:FLK786476 FVG786467:FVG786476 GFC786467:GFC786476 GOY786467:GOY786476 GYU786467:GYU786476 HIQ786467:HIQ786476 HSM786467:HSM786476 ICI786467:ICI786476 IME786467:IME786476 IWA786467:IWA786476 JFW786467:JFW786476 JPS786467:JPS786476 JZO786467:JZO786476 KJK786467:KJK786476 KTG786467:KTG786476 LDC786467:LDC786476 LMY786467:LMY786476 LWU786467:LWU786476 MGQ786467:MGQ786476 MQM786467:MQM786476 NAI786467:NAI786476 NKE786467:NKE786476 NUA786467:NUA786476 ODW786467:ODW786476 ONS786467:ONS786476 OXO786467:OXO786476 PHK786467:PHK786476 PRG786467:PRG786476 QBC786467:QBC786476 QKY786467:QKY786476 QUU786467:QUU786476 REQ786467:REQ786476 ROM786467:ROM786476 RYI786467:RYI786476 SIE786467:SIE786476 SSA786467:SSA786476 TBW786467:TBW786476 TLS786467:TLS786476 TVO786467:TVO786476 UFK786467:UFK786476 UPG786467:UPG786476 UZC786467:UZC786476 VIY786467:VIY786476 VSU786467:VSU786476 WCQ786467:WCQ786476 WMM786467:WMM786476 WWI786467:WWI786476 AA852003:AA852012 JW852003:JW852012 TS852003:TS852012 ADO852003:ADO852012 ANK852003:ANK852012 AXG852003:AXG852012 BHC852003:BHC852012 BQY852003:BQY852012 CAU852003:CAU852012 CKQ852003:CKQ852012 CUM852003:CUM852012 DEI852003:DEI852012 DOE852003:DOE852012 DYA852003:DYA852012 EHW852003:EHW852012 ERS852003:ERS852012 FBO852003:FBO852012 FLK852003:FLK852012 FVG852003:FVG852012 GFC852003:GFC852012 GOY852003:GOY852012 GYU852003:GYU852012 HIQ852003:HIQ852012 HSM852003:HSM852012 ICI852003:ICI852012 IME852003:IME852012 IWA852003:IWA852012 JFW852003:JFW852012 JPS852003:JPS852012 JZO852003:JZO852012 KJK852003:KJK852012 KTG852003:KTG852012 LDC852003:LDC852012 LMY852003:LMY852012 LWU852003:LWU852012 MGQ852003:MGQ852012 MQM852003:MQM852012 NAI852003:NAI852012 NKE852003:NKE852012 NUA852003:NUA852012 ODW852003:ODW852012 ONS852003:ONS852012 OXO852003:OXO852012 PHK852003:PHK852012 PRG852003:PRG852012 QBC852003:QBC852012 QKY852003:QKY852012 QUU852003:QUU852012 REQ852003:REQ852012 ROM852003:ROM852012 RYI852003:RYI852012 SIE852003:SIE852012 SSA852003:SSA852012 TBW852003:TBW852012 TLS852003:TLS852012 TVO852003:TVO852012 UFK852003:UFK852012 UPG852003:UPG852012 UZC852003:UZC852012 VIY852003:VIY852012 VSU852003:VSU852012 WCQ852003:WCQ852012 WMM852003:WMM852012 WWI852003:WWI852012 AA917539:AA917548 JW917539:JW917548 TS917539:TS917548 ADO917539:ADO917548 ANK917539:ANK917548 AXG917539:AXG917548 BHC917539:BHC917548 BQY917539:BQY917548 CAU917539:CAU917548 CKQ917539:CKQ917548 CUM917539:CUM917548 DEI917539:DEI917548 DOE917539:DOE917548 DYA917539:DYA917548 EHW917539:EHW917548 ERS917539:ERS917548 FBO917539:FBO917548 FLK917539:FLK917548 FVG917539:FVG917548 GFC917539:GFC917548 GOY917539:GOY917548 GYU917539:GYU917548 HIQ917539:HIQ917548 HSM917539:HSM917548 ICI917539:ICI917548 IME917539:IME917548 IWA917539:IWA917548 JFW917539:JFW917548 JPS917539:JPS917548 JZO917539:JZO917548 KJK917539:KJK917548 KTG917539:KTG917548 LDC917539:LDC917548 LMY917539:LMY917548 LWU917539:LWU917548 MGQ917539:MGQ917548 MQM917539:MQM917548 NAI917539:NAI917548 NKE917539:NKE917548 NUA917539:NUA917548 ODW917539:ODW917548 ONS917539:ONS917548 OXO917539:OXO917548 PHK917539:PHK917548 PRG917539:PRG917548 QBC917539:QBC917548 QKY917539:QKY917548 QUU917539:QUU917548 REQ917539:REQ917548 ROM917539:ROM917548 RYI917539:RYI917548 SIE917539:SIE917548 SSA917539:SSA917548 TBW917539:TBW917548 TLS917539:TLS917548 TVO917539:TVO917548 UFK917539:UFK917548 UPG917539:UPG917548 UZC917539:UZC917548 VIY917539:VIY917548 VSU917539:VSU917548 WCQ917539:WCQ917548 WMM917539:WMM917548 WWI917539:WWI917548 AA983075:AA983084 JW983075:JW983084 TS983075:TS983084 ADO983075:ADO983084 ANK983075:ANK983084 AXG983075:AXG983084 BHC983075:BHC983084 BQY983075:BQY983084 CAU983075:CAU983084 CKQ983075:CKQ983084 CUM983075:CUM983084 DEI983075:DEI983084 DOE983075:DOE983084 DYA983075:DYA983084 EHW983075:EHW983084 ERS983075:ERS983084 FBO983075:FBO983084 FLK983075:FLK983084 FVG983075:FVG983084 GFC983075:GFC983084 GOY983075:GOY983084 GYU983075:GYU983084 HIQ983075:HIQ983084 HSM983075:HSM983084 ICI983075:ICI983084 IME983075:IME983084 IWA983075:IWA983084 JFW983075:JFW983084 JPS983075:JPS983084 JZO983075:JZO983084 KJK983075:KJK983084 KTG983075:KTG983084 LDC983075:LDC983084 LMY983075:LMY983084 LWU983075:LWU983084 MGQ983075:MGQ983084 MQM983075:MQM983084 NAI983075:NAI983084 NKE983075:NKE983084 NUA983075:NUA983084 ODW983075:ODW983084 ONS983075:ONS983084 OXO983075:OXO983084 PHK983075:PHK983084 PRG983075:PRG983084 QBC983075:QBC983084 QKY983075:QKY983084 QUU983075:QUU983084 REQ983075:REQ983084 ROM983075:ROM983084 RYI983075:RYI983084 SIE983075:SIE983084 SSA983075:SSA983084 TBW983075:TBW983084 TLS983075:TLS983084 TVO983075:TVO983084 UFK983075:UFK983084 UPG983075:UPG983084 UZC983075:UZC983084 VIY983075:VIY983084 VSU983075:VSU983084 WCQ983075:WCQ983084 WMM983075:WMM983084 WWI983075:WWI983084 WWO983075:WWO983084 KC39:KC50 TY39:TY50 ADU39:ADU50 ANQ39:ANQ50 AXM39:AXM50 BHI39:BHI50 BRE39:BRE50 CBA39:CBA50 CKW39:CKW50 CUS39:CUS50 DEO39:DEO50 DOK39:DOK50 DYG39:DYG50 EIC39:EIC50 ERY39:ERY50 FBU39:FBU50 FLQ39:FLQ50 FVM39:FVM50 GFI39:GFI50 GPE39:GPE50 GZA39:GZA50 HIW39:HIW50 HSS39:HSS50 ICO39:ICO50 IMK39:IMK50 IWG39:IWG50 JGC39:JGC50 JPY39:JPY50 JZU39:JZU50 KJQ39:KJQ50 KTM39:KTM50 LDI39:LDI50 LNE39:LNE50 LXA39:LXA50 MGW39:MGW50 MQS39:MQS50 NAO39:NAO50 NKK39:NKK50 NUG39:NUG50 OEC39:OEC50 ONY39:ONY50 OXU39:OXU50 PHQ39:PHQ50 PRM39:PRM50 QBI39:QBI50 QLE39:QLE50 QVA39:QVA50 REW39:REW50 ROS39:ROS50 RYO39:RYO50 SIK39:SIK50 SSG39:SSG50 TCC39:TCC50 TLY39:TLY50 TVU39:TVU50 UFQ39:UFQ50 UPM39:UPM50 UZI39:UZI50 VJE39:VJE50 VTA39:VTA50 WCW39:WCW50 WMS39:WMS50 WWO39:WWO50 AG65571:AG65580 KC65571:KC65580 TY65571:TY65580 ADU65571:ADU65580 ANQ65571:ANQ65580 AXM65571:AXM65580 BHI65571:BHI65580 BRE65571:BRE65580 CBA65571:CBA65580 CKW65571:CKW65580 CUS65571:CUS65580 DEO65571:DEO65580 DOK65571:DOK65580 DYG65571:DYG65580 EIC65571:EIC65580 ERY65571:ERY65580 FBU65571:FBU65580 FLQ65571:FLQ65580 FVM65571:FVM65580 GFI65571:GFI65580 GPE65571:GPE65580 GZA65571:GZA65580 HIW65571:HIW65580 HSS65571:HSS65580 ICO65571:ICO65580 IMK65571:IMK65580 IWG65571:IWG65580 JGC65571:JGC65580 JPY65571:JPY65580 JZU65571:JZU65580 KJQ65571:KJQ65580 KTM65571:KTM65580 LDI65571:LDI65580 LNE65571:LNE65580 LXA65571:LXA65580 MGW65571:MGW65580 MQS65571:MQS65580 NAO65571:NAO65580 NKK65571:NKK65580 NUG65571:NUG65580 OEC65571:OEC65580 ONY65571:ONY65580 OXU65571:OXU65580 PHQ65571:PHQ65580 PRM65571:PRM65580 QBI65571:QBI65580 QLE65571:QLE65580 QVA65571:QVA65580 REW65571:REW65580 ROS65571:ROS65580 RYO65571:RYO65580 SIK65571:SIK65580 SSG65571:SSG65580 TCC65571:TCC65580 TLY65571:TLY65580 TVU65571:TVU65580 UFQ65571:UFQ65580 UPM65571:UPM65580 UZI65571:UZI65580 VJE65571:VJE65580 VTA65571:VTA65580 WCW65571:WCW65580 WMS65571:WMS65580 WWO65571:WWO65580 AG131107:AG131116 KC131107:KC131116 TY131107:TY131116 ADU131107:ADU131116 ANQ131107:ANQ131116 AXM131107:AXM131116 BHI131107:BHI131116 BRE131107:BRE131116 CBA131107:CBA131116 CKW131107:CKW131116 CUS131107:CUS131116 DEO131107:DEO131116 DOK131107:DOK131116 DYG131107:DYG131116 EIC131107:EIC131116 ERY131107:ERY131116 FBU131107:FBU131116 FLQ131107:FLQ131116 FVM131107:FVM131116 GFI131107:GFI131116 GPE131107:GPE131116 GZA131107:GZA131116 HIW131107:HIW131116 HSS131107:HSS131116 ICO131107:ICO131116 IMK131107:IMK131116 IWG131107:IWG131116 JGC131107:JGC131116 JPY131107:JPY131116 JZU131107:JZU131116 KJQ131107:KJQ131116 KTM131107:KTM131116 LDI131107:LDI131116 LNE131107:LNE131116 LXA131107:LXA131116 MGW131107:MGW131116 MQS131107:MQS131116 NAO131107:NAO131116 NKK131107:NKK131116 NUG131107:NUG131116 OEC131107:OEC131116 ONY131107:ONY131116 OXU131107:OXU131116 PHQ131107:PHQ131116 PRM131107:PRM131116 QBI131107:QBI131116 QLE131107:QLE131116 QVA131107:QVA131116 REW131107:REW131116 ROS131107:ROS131116 RYO131107:RYO131116 SIK131107:SIK131116 SSG131107:SSG131116 TCC131107:TCC131116 TLY131107:TLY131116 TVU131107:TVU131116 UFQ131107:UFQ131116 UPM131107:UPM131116 UZI131107:UZI131116 VJE131107:VJE131116 VTA131107:VTA131116 WCW131107:WCW131116 WMS131107:WMS131116 WWO131107:WWO131116 AG196643:AG196652 KC196643:KC196652 TY196643:TY196652 ADU196643:ADU196652 ANQ196643:ANQ196652 AXM196643:AXM196652 BHI196643:BHI196652 BRE196643:BRE196652 CBA196643:CBA196652 CKW196643:CKW196652 CUS196643:CUS196652 DEO196643:DEO196652 DOK196643:DOK196652 DYG196643:DYG196652 EIC196643:EIC196652 ERY196643:ERY196652 FBU196643:FBU196652 FLQ196643:FLQ196652 FVM196643:FVM196652 GFI196643:GFI196652 GPE196643:GPE196652 GZA196643:GZA196652 HIW196643:HIW196652 HSS196643:HSS196652 ICO196643:ICO196652 IMK196643:IMK196652 IWG196643:IWG196652 JGC196643:JGC196652 JPY196643:JPY196652 JZU196643:JZU196652 KJQ196643:KJQ196652 KTM196643:KTM196652 LDI196643:LDI196652 LNE196643:LNE196652 LXA196643:LXA196652 MGW196643:MGW196652 MQS196643:MQS196652 NAO196643:NAO196652 NKK196643:NKK196652 NUG196643:NUG196652 OEC196643:OEC196652 ONY196643:ONY196652 OXU196643:OXU196652 PHQ196643:PHQ196652 PRM196643:PRM196652 QBI196643:QBI196652 QLE196643:QLE196652 QVA196643:QVA196652 REW196643:REW196652 ROS196643:ROS196652 RYO196643:RYO196652 SIK196643:SIK196652 SSG196643:SSG196652 TCC196643:TCC196652 TLY196643:TLY196652 TVU196643:TVU196652 UFQ196643:UFQ196652 UPM196643:UPM196652 UZI196643:UZI196652 VJE196643:VJE196652 VTA196643:VTA196652 WCW196643:WCW196652 WMS196643:WMS196652 WWO196643:WWO196652 AG262179:AG262188 KC262179:KC262188 TY262179:TY262188 ADU262179:ADU262188 ANQ262179:ANQ262188 AXM262179:AXM262188 BHI262179:BHI262188 BRE262179:BRE262188 CBA262179:CBA262188 CKW262179:CKW262188 CUS262179:CUS262188 DEO262179:DEO262188 DOK262179:DOK262188 DYG262179:DYG262188 EIC262179:EIC262188 ERY262179:ERY262188 FBU262179:FBU262188 FLQ262179:FLQ262188 FVM262179:FVM262188 GFI262179:GFI262188 GPE262179:GPE262188 GZA262179:GZA262188 HIW262179:HIW262188 HSS262179:HSS262188 ICO262179:ICO262188 IMK262179:IMK262188 IWG262179:IWG262188 JGC262179:JGC262188 JPY262179:JPY262188 JZU262179:JZU262188 KJQ262179:KJQ262188 KTM262179:KTM262188 LDI262179:LDI262188 LNE262179:LNE262188 LXA262179:LXA262188 MGW262179:MGW262188 MQS262179:MQS262188 NAO262179:NAO262188 NKK262179:NKK262188 NUG262179:NUG262188 OEC262179:OEC262188 ONY262179:ONY262188 OXU262179:OXU262188 PHQ262179:PHQ262188 PRM262179:PRM262188 QBI262179:QBI262188 QLE262179:QLE262188 QVA262179:QVA262188 REW262179:REW262188 ROS262179:ROS262188 RYO262179:RYO262188 SIK262179:SIK262188 SSG262179:SSG262188 TCC262179:TCC262188 TLY262179:TLY262188 TVU262179:TVU262188 UFQ262179:UFQ262188 UPM262179:UPM262188 UZI262179:UZI262188 VJE262179:VJE262188 VTA262179:VTA262188 WCW262179:WCW262188 WMS262179:WMS262188 WWO262179:WWO262188 AG327715:AG327724 KC327715:KC327724 TY327715:TY327724 ADU327715:ADU327724 ANQ327715:ANQ327724 AXM327715:AXM327724 BHI327715:BHI327724 BRE327715:BRE327724 CBA327715:CBA327724 CKW327715:CKW327724 CUS327715:CUS327724 DEO327715:DEO327724 DOK327715:DOK327724 DYG327715:DYG327724 EIC327715:EIC327724 ERY327715:ERY327724 FBU327715:FBU327724 FLQ327715:FLQ327724 FVM327715:FVM327724 GFI327715:GFI327724 GPE327715:GPE327724 GZA327715:GZA327724 HIW327715:HIW327724 HSS327715:HSS327724 ICO327715:ICO327724 IMK327715:IMK327724 IWG327715:IWG327724 JGC327715:JGC327724 JPY327715:JPY327724 JZU327715:JZU327724 KJQ327715:KJQ327724 KTM327715:KTM327724 LDI327715:LDI327724 LNE327715:LNE327724 LXA327715:LXA327724 MGW327715:MGW327724 MQS327715:MQS327724 NAO327715:NAO327724 NKK327715:NKK327724 NUG327715:NUG327724 OEC327715:OEC327724 ONY327715:ONY327724 OXU327715:OXU327724 PHQ327715:PHQ327724 PRM327715:PRM327724 QBI327715:QBI327724 QLE327715:QLE327724 QVA327715:QVA327724 REW327715:REW327724 ROS327715:ROS327724 RYO327715:RYO327724 SIK327715:SIK327724 SSG327715:SSG327724 TCC327715:TCC327724 TLY327715:TLY327724 TVU327715:TVU327724 UFQ327715:UFQ327724 UPM327715:UPM327724 UZI327715:UZI327724 VJE327715:VJE327724 VTA327715:VTA327724 WCW327715:WCW327724 WMS327715:WMS327724 WWO327715:WWO327724 AG393251:AG393260 KC393251:KC393260 TY393251:TY393260 ADU393251:ADU393260 ANQ393251:ANQ393260 AXM393251:AXM393260 BHI393251:BHI393260 BRE393251:BRE393260 CBA393251:CBA393260 CKW393251:CKW393260 CUS393251:CUS393260 DEO393251:DEO393260 DOK393251:DOK393260 DYG393251:DYG393260 EIC393251:EIC393260 ERY393251:ERY393260 FBU393251:FBU393260 FLQ393251:FLQ393260 FVM393251:FVM393260 GFI393251:GFI393260 GPE393251:GPE393260 GZA393251:GZA393260 HIW393251:HIW393260 HSS393251:HSS393260 ICO393251:ICO393260 IMK393251:IMK393260 IWG393251:IWG393260 JGC393251:JGC393260 JPY393251:JPY393260 JZU393251:JZU393260 KJQ393251:KJQ393260 KTM393251:KTM393260 LDI393251:LDI393260 LNE393251:LNE393260 LXA393251:LXA393260 MGW393251:MGW393260 MQS393251:MQS393260 NAO393251:NAO393260 NKK393251:NKK393260 NUG393251:NUG393260 OEC393251:OEC393260 ONY393251:ONY393260 OXU393251:OXU393260 PHQ393251:PHQ393260 PRM393251:PRM393260 QBI393251:QBI393260 QLE393251:QLE393260 QVA393251:QVA393260 REW393251:REW393260 ROS393251:ROS393260 RYO393251:RYO393260 SIK393251:SIK393260 SSG393251:SSG393260 TCC393251:TCC393260 TLY393251:TLY393260 TVU393251:TVU393260 UFQ393251:UFQ393260 UPM393251:UPM393260 UZI393251:UZI393260 VJE393251:VJE393260 VTA393251:VTA393260 WCW393251:WCW393260 WMS393251:WMS393260 WWO393251:WWO393260 AG458787:AG458796 KC458787:KC458796 TY458787:TY458796 ADU458787:ADU458796 ANQ458787:ANQ458796 AXM458787:AXM458796 BHI458787:BHI458796 BRE458787:BRE458796 CBA458787:CBA458796 CKW458787:CKW458796 CUS458787:CUS458796 DEO458787:DEO458796 DOK458787:DOK458796 DYG458787:DYG458796 EIC458787:EIC458796 ERY458787:ERY458796 FBU458787:FBU458796 FLQ458787:FLQ458796 FVM458787:FVM458796 GFI458787:GFI458796 GPE458787:GPE458796 GZA458787:GZA458796 HIW458787:HIW458796 HSS458787:HSS458796 ICO458787:ICO458796 IMK458787:IMK458796 IWG458787:IWG458796 JGC458787:JGC458796 JPY458787:JPY458796 JZU458787:JZU458796 KJQ458787:KJQ458796 KTM458787:KTM458796 LDI458787:LDI458796 LNE458787:LNE458796 LXA458787:LXA458796 MGW458787:MGW458796 MQS458787:MQS458796 NAO458787:NAO458796 NKK458787:NKK458796 NUG458787:NUG458796 OEC458787:OEC458796 ONY458787:ONY458796 OXU458787:OXU458796 PHQ458787:PHQ458796 PRM458787:PRM458796 QBI458787:QBI458796 QLE458787:QLE458796 QVA458787:QVA458796 REW458787:REW458796 ROS458787:ROS458796 RYO458787:RYO458796 SIK458787:SIK458796 SSG458787:SSG458796 TCC458787:TCC458796 TLY458787:TLY458796 TVU458787:TVU458796 UFQ458787:UFQ458796 UPM458787:UPM458796 UZI458787:UZI458796 VJE458787:VJE458796 VTA458787:VTA458796 WCW458787:WCW458796 WMS458787:WMS458796 WWO458787:WWO458796 AG524323:AG524332 KC524323:KC524332 TY524323:TY524332 ADU524323:ADU524332 ANQ524323:ANQ524332 AXM524323:AXM524332 BHI524323:BHI524332 BRE524323:BRE524332 CBA524323:CBA524332 CKW524323:CKW524332 CUS524323:CUS524332 DEO524323:DEO524332 DOK524323:DOK524332 DYG524323:DYG524332 EIC524323:EIC524332 ERY524323:ERY524332 FBU524323:FBU524332 FLQ524323:FLQ524332 FVM524323:FVM524332 GFI524323:GFI524332 GPE524323:GPE524332 GZA524323:GZA524332 HIW524323:HIW524332 HSS524323:HSS524332 ICO524323:ICO524332 IMK524323:IMK524332 IWG524323:IWG524332 JGC524323:JGC524332 JPY524323:JPY524332 JZU524323:JZU524332 KJQ524323:KJQ524332 KTM524323:KTM524332 LDI524323:LDI524332 LNE524323:LNE524332 LXA524323:LXA524332 MGW524323:MGW524332 MQS524323:MQS524332 NAO524323:NAO524332 NKK524323:NKK524332 NUG524323:NUG524332 OEC524323:OEC524332 ONY524323:ONY524332 OXU524323:OXU524332 PHQ524323:PHQ524332 PRM524323:PRM524332 QBI524323:QBI524332 QLE524323:QLE524332 QVA524323:QVA524332 REW524323:REW524332 ROS524323:ROS524332 RYO524323:RYO524332 SIK524323:SIK524332 SSG524323:SSG524332 TCC524323:TCC524332 TLY524323:TLY524332 TVU524323:TVU524332 UFQ524323:UFQ524332 UPM524323:UPM524332 UZI524323:UZI524332 VJE524323:VJE524332 VTA524323:VTA524332 WCW524323:WCW524332 WMS524323:WMS524332 WWO524323:WWO524332 AG589859:AG589868 KC589859:KC589868 TY589859:TY589868 ADU589859:ADU589868 ANQ589859:ANQ589868 AXM589859:AXM589868 BHI589859:BHI589868 BRE589859:BRE589868 CBA589859:CBA589868 CKW589859:CKW589868 CUS589859:CUS589868 DEO589859:DEO589868 DOK589859:DOK589868 DYG589859:DYG589868 EIC589859:EIC589868 ERY589859:ERY589868 FBU589859:FBU589868 FLQ589859:FLQ589868 FVM589859:FVM589868 GFI589859:GFI589868 GPE589859:GPE589868 GZA589859:GZA589868 HIW589859:HIW589868 HSS589859:HSS589868 ICO589859:ICO589868 IMK589859:IMK589868 IWG589859:IWG589868 JGC589859:JGC589868 JPY589859:JPY589868 JZU589859:JZU589868 KJQ589859:KJQ589868 KTM589859:KTM589868 LDI589859:LDI589868 LNE589859:LNE589868 LXA589859:LXA589868 MGW589859:MGW589868 MQS589859:MQS589868 NAO589859:NAO589868 NKK589859:NKK589868 NUG589859:NUG589868 OEC589859:OEC589868 ONY589859:ONY589868 OXU589859:OXU589868 PHQ589859:PHQ589868 PRM589859:PRM589868 QBI589859:QBI589868 QLE589859:QLE589868 QVA589859:QVA589868 REW589859:REW589868 ROS589859:ROS589868 RYO589859:RYO589868 SIK589859:SIK589868 SSG589859:SSG589868 TCC589859:TCC589868 TLY589859:TLY589868 TVU589859:TVU589868 UFQ589859:UFQ589868 UPM589859:UPM589868 UZI589859:UZI589868 VJE589859:VJE589868 VTA589859:VTA589868 WCW589859:WCW589868 WMS589859:WMS589868 WWO589859:WWO589868 AG655395:AG655404 KC655395:KC655404 TY655395:TY655404 ADU655395:ADU655404 ANQ655395:ANQ655404 AXM655395:AXM655404 BHI655395:BHI655404 BRE655395:BRE655404 CBA655395:CBA655404 CKW655395:CKW655404 CUS655395:CUS655404 DEO655395:DEO655404 DOK655395:DOK655404 DYG655395:DYG655404 EIC655395:EIC655404 ERY655395:ERY655404 FBU655395:FBU655404 FLQ655395:FLQ655404 FVM655395:FVM655404 GFI655395:GFI655404 GPE655395:GPE655404 GZA655395:GZA655404 HIW655395:HIW655404 HSS655395:HSS655404 ICO655395:ICO655404 IMK655395:IMK655404 IWG655395:IWG655404 JGC655395:JGC655404 JPY655395:JPY655404 JZU655395:JZU655404 KJQ655395:KJQ655404 KTM655395:KTM655404 LDI655395:LDI655404 LNE655395:LNE655404 LXA655395:LXA655404 MGW655395:MGW655404 MQS655395:MQS655404 NAO655395:NAO655404 NKK655395:NKK655404 NUG655395:NUG655404 OEC655395:OEC655404 ONY655395:ONY655404 OXU655395:OXU655404 PHQ655395:PHQ655404 PRM655395:PRM655404 QBI655395:QBI655404 QLE655395:QLE655404 QVA655395:QVA655404 REW655395:REW655404 ROS655395:ROS655404 RYO655395:RYO655404 SIK655395:SIK655404 SSG655395:SSG655404 TCC655395:TCC655404 TLY655395:TLY655404 TVU655395:TVU655404 UFQ655395:UFQ655404 UPM655395:UPM655404 UZI655395:UZI655404 VJE655395:VJE655404 VTA655395:VTA655404 WCW655395:WCW655404 WMS655395:WMS655404 WWO655395:WWO655404 AG720931:AG720940 KC720931:KC720940 TY720931:TY720940 ADU720931:ADU720940 ANQ720931:ANQ720940 AXM720931:AXM720940 BHI720931:BHI720940 BRE720931:BRE720940 CBA720931:CBA720940 CKW720931:CKW720940 CUS720931:CUS720940 DEO720931:DEO720940 DOK720931:DOK720940 DYG720931:DYG720940 EIC720931:EIC720940 ERY720931:ERY720940 FBU720931:FBU720940 FLQ720931:FLQ720940 FVM720931:FVM720940 GFI720931:GFI720940 GPE720931:GPE720940 GZA720931:GZA720940 HIW720931:HIW720940 HSS720931:HSS720940 ICO720931:ICO720940 IMK720931:IMK720940 IWG720931:IWG720940 JGC720931:JGC720940 JPY720931:JPY720940 JZU720931:JZU720940 KJQ720931:KJQ720940 KTM720931:KTM720940 LDI720931:LDI720940 LNE720931:LNE720940 LXA720931:LXA720940 MGW720931:MGW720940 MQS720931:MQS720940 NAO720931:NAO720940 NKK720931:NKK720940 NUG720931:NUG720940 OEC720931:OEC720940 ONY720931:ONY720940 OXU720931:OXU720940 PHQ720931:PHQ720940 PRM720931:PRM720940 QBI720931:QBI720940 QLE720931:QLE720940 QVA720931:QVA720940 REW720931:REW720940 ROS720931:ROS720940 RYO720931:RYO720940 SIK720931:SIK720940 SSG720931:SSG720940 TCC720931:TCC720940 TLY720931:TLY720940 TVU720931:TVU720940 UFQ720931:UFQ720940 UPM720931:UPM720940 UZI720931:UZI720940 VJE720931:VJE720940 VTA720931:VTA720940 WCW720931:WCW720940 WMS720931:WMS720940 WWO720931:WWO720940 AG786467:AG786476 KC786467:KC786476 TY786467:TY786476 ADU786467:ADU786476 ANQ786467:ANQ786476 AXM786467:AXM786476 BHI786467:BHI786476 BRE786467:BRE786476 CBA786467:CBA786476 CKW786467:CKW786476 CUS786467:CUS786476 DEO786467:DEO786476 DOK786467:DOK786476 DYG786467:DYG786476 EIC786467:EIC786476 ERY786467:ERY786476 FBU786467:FBU786476 FLQ786467:FLQ786476 FVM786467:FVM786476 GFI786467:GFI786476 GPE786467:GPE786476 GZA786467:GZA786476 HIW786467:HIW786476 HSS786467:HSS786476 ICO786467:ICO786476 IMK786467:IMK786476 IWG786467:IWG786476 JGC786467:JGC786476 JPY786467:JPY786476 JZU786467:JZU786476 KJQ786467:KJQ786476 KTM786467:KTM786476 LDI786467:LDI786476 LNE786467:LNE786476 LXA786467:LXA786476 MGW786467:MGW786476 MQS786467:MQS786476 NAO786467:NAO786476 NKK786467:NKK786476 NUG786467:NUG786476 OEC786467:OEC786476 ONY786467:ONY786476 OXU786467:OXU786476 PHQ786467:PHQ786476 PRM786467:PRM786476 QBI786467:QBI786476 QLE786467:QLE786476 QVA786467:QVA786476 REW786467:REW786476 ROS786467:ROS786476 RYO786467:RYO786476 SIK786467:SIK786476 SSG786467:SSG786476 TCC786467:TCC786476 TLY786467:TLY786476 TVU786467:TVU786476 UFQ786467:UFQ786476 UPM786467:UPM786476 UZI786467:UZI786476 VJE786467:VJE786476 VTA786467:VTA786476 WCW786467:WCW786476 WMS786467:WMS786476 WWO786467:WWO786476 AG852003:AG852012 KC852003:KC852012 TY852003:TY852012 ADU852003:ADU852012 ANQ852003:ANQ852012 AXM852003:AXM852012 BHI852003:BHI852012 BRE852003:BRE852012 CBA852003:CBA852012 CKW852003:CKW852012 CUS852003:CUS852012 DEO852003:DEO852012 DOK852003:DOK852012 DYG852003:DYG852012 EIC852003:EIC852012 ERY852003:ERY852012 FBU852003:FBU852012 FLQ852003:FLQ852012 FVM852003:FVM852012 GFI852003:GFI852012 GPE852003:GPE852012 GZA852003:GZA852012 HIW852003:HIW852012 HSS852003:HSS852012 ICO852003:ICO852012 IMK852003:IMK852012 IWG852003:IWG852012 JGC852003:JGC852012 JPY852003:JPY852012 JZU852003:JZU852012 KJQ852003:KJQ852012 KTM852003:KTM852012 LDI852003:LDI852012 LNE852003:LNE852012 LXA852003:LXA852012 MGW852003:MGW852012 MQS852003:MQS852012 NAO852003:NAO852012 NKK852003:NKK852012 NUG852003:NUG852012 OEC852003:OEC852012 ONY852003:ONY852012 OXU852003:OXU852012 PHQ852003:PHQ852012 PRM852003:PRM852012 QBI852003:QBI852012 QLE852003:QLE852012 QVA852003:QVA852012 REW852003:REW852012 ROS852003:ROS852012 RYO852003:RYO852012 SIK852003:SIK852012 SSG852003:SSG852012 TCC852003:TCC852012 TLY852003:TLY852012 TVU852003:TVU852012 UFQ852003:UFQ852012 UPM852003:UPM852012 UZI852003:UZI852012 VJE852003:VJE852012 VTA852003:VTA852012 WCW852003:WCW852012 WMS852003:WMS852012 WWO852003:WWO852012 AG917539:AG917548 KC917539:KC917548 TY917539:TY917548 ADU917539:ADU917548 ANQ917539:ANQ917548 AXM917539:AXM917548 BHI917539:BHI917548 BRE917539:BRE917548 CBA917539:CBA917548 CKW917539:CKW917548 CUS917539:CUS917548 DEO917539:DEO917548 DOK917539:DOK917548 DYG917539:DYG917548 EIC917539:EIC917548 ERY917539:ERY917548 FBU917539:FBU917548 FLQ917539:FLQ917548 FVM917539:FVM917548 GFI917539:GFI917548 GPE917539:GPE917548 GZA917539:GZA917548 HIW917539:HIW917548 HSS917539:HSS917548 ICO917539:ICO917548 IMK917539:IMK917548 IWG917539:IWG917548 JGC917539:JGC917548 JPY917539:JPY917548 JZU917539:JZU917548 KJQ917539:KJQ917548 KTM917539:KTM917548 LDI917539:LDI917548 LNE917539:LNE917548 LXA917539:LXA917548 MGW917539:MGW917548 MQS917539:MQS917548 NAO917539:NAO917548 NKK917539:NKK917548 NUG917539:NUG917548 OEC917539:OEC917548 ONY917539:ONY917548 OXU917539:OXU917548 PHQ917539:PHQ917548 PRM917539:PRM917548 QBI917539:QBI917548 QLE917539:QLE917548 QVA917539:QVA917548 REW917539:REW917548 ROS917539:ROS917548 RYO917539:RYO917548 SIK917539:SIK917548 SSG917539:SSG917548 TCC917539:TCC917548 TLY917539:TLY917548 TVU917539:TVU917548 UFQ917539:UFQ917548 UPM917539:UPM917548 UZI917539:UZI917548 VJE917539:VJE917548 VTA917539:VTA917548 WCW917539:WCW917548 WMS917539:WMS917548 WWO917539:WWO917548 AG983075:AG983084 KC983075:KC983084 TY983075:TY983084 ADU983075:ADU983084 ANQ983075:ANQ983084 AXM983075:AXM983084 BHI983075:BHI983084 BRE983075:BRE983084 CBA983075:CBA983084 CKW983075:CKW983084 CUS983075:CUS983084 DEO983075:DEO983084 DOK983075:DOK983084 DYG983075:DYG983084 EIC983075:EIC983084 ERY983075:ERY983084 FBU983075:FBU983084 FLQ983075:FLQ983084 FVM983075:FVM983084 GFI983075:GFI983084 GPE983075:GPE983084 GZA983075:GZA983084 HIW983075:HIW983084 HSS983075:HSS983084 ICO983075:ICO983084 IMK983075:IMK983084 IWG983075:IWG983084 JGC983075:JGC983084 JPY983075:JPY983084 JZU983075:JZU983084 KJQ983075:KJQ983084 KTM983075:KTM983084 LDI983075:LDI983084 LNE983075:LNE983084 LXA983075:LXA983084 MGW983075:MGW983084 MQS983075:MQS983084 NAO983075:NAO983084 NKK983075:NKK983084 NUG983075:NUG983084 OEC983075:OEC983084 ONY983075:ONY983084 OXU983075:OXU983084 PHQ983075:PHQ983084 PRM983075:PRM983084 QBI983075:QBI983084 QLE983075:QLE983084 QVA983075:QVA983084 REW983075:REW983084 ROS983075:ROS983084 RYO983075:RYO983084 SIK983075:SIK983084 SSG983075:SSG983084 TCC983075:TCC983084 TLY983075:TLY983084 TVU983075:TVU983084 UFQ983075:UFQ983084 UPM983075:UPM983084"/>
    <dataValidation allowBlank="1" showInputMessage="1" showErrorMessage="1" prompt="Celkový počet stužiek s vyšitými rovnakými menami" sqref="WWE983071:WWI983071 R65567 JN65567 TJ65567 ADF65567 ANB65567 AWX65567 BGT65567 BQP65567 CAL65567 CKH65567 CUD65567 DDZ65567 DNV65567 DXR65567 EHN65567 ERJ65567 FBF65567 FLB65567 FUX65567 GET65567 GOP65567 GYL65567 HIH65567 HSD65567 IBZ65567 ILV65567 IVR65567 JFN65567 JPJ65567 JZF65567 KJB65567 KSX65567 LCT65567 LMP65567 LWL65567 MGH65567 MQD65567 MZZ65567 NJV65567 NTR65567 ODN65567 ONJ65567 OXF65567 PHB65567 PQX65567 QAT65567 QKP65567 QUL65567 REH65567 ROD65567 RXZ65567 SHV65567 SRR65567 TBN65567 TLJ65567 TVF65567 UFB65567 UOX65567 UYT65567 VIP65567 VSL65567 WCH65567 WMD65567 WVZ65567 R131103 JN131103 TJ131103 ADF131103 ANB131103 AWX131103 BGT131103 BQP131103 CAL131103 CKH131103 CUD131103 DDZ131103 DNV131103 DXR131103 EHN131103 ERJ131103 FBF131103 FLB131103 FUX131103 GET131103 GOP131103 GYL131103 HIH131103 HSD131103 IBZ131103 ILV131103 IVR131103 JFN131103 JPJ131103 JZF131103 KJB131103 KSX131103 LCT131103 LMP131103 LWL131103 MGH131103 MQD131103 MZZ131103 NJV131103 NTR131103 ODN131103 ONJ131103 OXF131103 PHB131103 PQX131103 QAT131103 QKP131103 QUL131103 REH131103 ROD131103 RXZ131103 SHV131103 SRR131103 TBN131103 TLJ131103 TVF131103 UFB131103 UOX131103 UYT131103 VIP131103 VSL131103 WCH131103 WMD131103 WVZ131103 R196639 JN196639 TJ196639 ADF196639 ANB196639 AWX196639 BGT196639 BQP196639 CAL196639 CKH196639 CUD196639 DDZ196639 DNV196639 DXR196639 EHN196639 ERJ196639 FBF196639 FLB196639 FUX196639 GET196639 GOP196639 GYL196639 HIH196639 HSD196639 IBZ196639 ILV196639 IVR196639 JFN196639 JPJ196639 JZF196639 KJB196639 KSX196639 LCT196639 LMP196639 LWL196639 MGH196639 MQD196639 MZZ196639 NJV196639 NTR196639 ODN196639 ONJ196639 OXF196639 PHB196639 PQX196639 QAT196639 QKP196639 QUL196639 REH196639 ROD196639 RXZ196639 SHV196639 SRR196639 TBN196639 TLJ196639 TVF196639 UFB196639 UOX196639 UYT196639 VIP196639 VSL196639 WCH196639 WMD196639 WVZ196639 R262175 JN262175 TJ262175 ADF262175 ANB262175 AWX262175 BGT262175 BQP262175 CAL262175 CKH262175 CUD262175 DDZ262175 DNV262175 DXR262175 EHN262175 ERJ262175 FBF262175 FLB262175 FUX262175 GET262175 GOP262175 GYL262175 HIH262175 HSD262175 IBZ262175 ILV262175 IVR262175 JFN262175 JPJ262175 JZF262175 KJB262175 KSX262175 LCT262175 LMP262175 LWL262175 MGH262175 MQD262175 MZZ262175 NJV262175 NTR262175 ODN262175 ONJ262175 OXF262175 PHB262175 PQX262175 QAT262175 QKP262175 QUL262175 REH262175 ROD262175 RXZ262175 SHV262175 SRR262175 TBN262175 TLJ262175 TVF262175 UFB262175 UOX262175 UYT262175 VIP262175 VSL262175 WCH262175 WMD262175 WVZ262175 R327711 JN327711 TJ327711 ADF327711 ANB327711 AWX327711 BGT327711 BQP327711 CAL327711 CKH327711 CUD327711 DDZ327711 DNV327711 DXR327711 EHN327711 ERJ327711 FBF327711 FLB327711 FUX327711 GET327711 GOP327711 GYL327711 HIH327711 HSD327711 IBZ327711 ILV327711 IVR327711 JFN327711 JPJ327711 JZF327711 KJB327711 KSX327711 LCT327711 LMP327711 LWL327711 MGH327711 MQD327711 MZZ327711 NJV327711 NTR327711 ODN327711 ONJ327711 OXF327711 PHB327711 PQX327711 QAT327711 QKP327711 QUL327711 REH327711 ROD327711 RXZ327711 SHV327711 SRR327711 TBN327711 TLJ327711 TVF327711 UFB327711 UOX327711 UYT327711 VIP327711 VSL327711 WCH327711 WMD327711 WVZ327711 R393247 JN393247 TJ393247 ADF393247 ANB393247 AWX393247 BGT393247 BQP393247 CAL393247 CKH393247 CUD393247 DDZ393247 DNV393247 DXR393247 EHN393247 ERJ393247 FBF393247 FLB393247 FUX393247 GET393247 GOP393247 GYL393247 HIH393247 HSD393247 IBZ393247 ILV393247 IVR393247 JFN393247 JPJ393247 JZF393247 KJB393247 KSX393247 LCT393247 LMP393247 LWL393247 MGH393247 MQD393247 MZZ393247 NJV393247 NTR393247 ODN393247 ONJ393247 OXF393247 PHB393247 PQX393247 QAT393247 QKP393247 QUL393247 REH393247 ROD393247 RXZ393247 SHV393247 SRR393247 TBN393247 TLJ393247 TVF393247 UFB393247 UOX393247 UYT393247 VIP393247 VSL393247 WCH393247 WMD393247 WVZ393247 R458783 JN458783 TJ458783 ADF458783 ANB458783 AWX458783 BGT458783 BQP458783 CAL458783 CKH458783 CUD458783 DDZ458783 DNV458783 DXR458783 EHN458783 ERJ458783 FBF458783 FLB458783 FUX458783 GET458783 GOP458783 GYL458783 HIH458783 HSD458783 IBZ458783 ILV458783 IVR458783 JFN458783 JPJ458783 JZF458783 KJB458783 KSX458783 LCT458783 LMP458783 LWL458783 MGH458783 MQD458783 MZZ458783 NJV458783 NTR458783 ODN458783 ONJ458783 OXF458783 PHB458783 PQX458783 QAT458783 QKP458783 QUL458783 REH458783 ROD458783 RXZ458783 SHV458783 SRR458783 TBN458783 TLJ458783 TVF458783 UFB458783 UOX458783 UYT458783 VIP458783 VSL458783 WCH458783 WMD458783 WVZ458783 R524319 JN524319 TJ524319 ADF524319 ANB524319 AWX524319 BGT524319 BQP524319 CAL524319 CKH524319 CUD524319 DDZ524319 DNV524319 DXR524319 EHN524319 ERJ524319 FBF524319 FLB524319 FUX524319 GET524319 GOP524319 GYL524319 HIH524319 HSD524319 IBZ524319 ILV524319 IVR524319 JFN524319 JPJ524319 JZF524319 KJB524319 KSX524319 LCT524319 LMP524319 LWL524319 MGH524319 MQD524319 MZZ524319 NJV524319 NTR524319 ODN524319 ONJ524319 OXF524319 PHB524319 PQX524319 QAT524319 QKP524319 QUL524319 REH524319 ROD524319 RXZ524319 SHV524319 SRR524319 TBN524319 TLJ524319 TVF524319 UFB524319 UOX524319 UYT524319 VIP524319 VSL524319 WCH524319 WMD524319 WVZ524319 R589855 JN589855 TJ589855 ADF589855 ANB589855 AWX589855 BGT589855 BQP589855 CAL589855 CKH589855 CUD589855 DDZ589855 DNV589855 DXR589855 EHN589855 ERJ589855 FBF589855 FLB589855 FUX589855 GET589855 GOP589855 GYL589855 HIH589855 HSD589855 IBZ589855 ILV589855 IVR589855 JFN589855 JPJ589855 JZF589855 KJB589855 KSX589855 LCT589855 LMP589855 LWL589855 MGH589855 MQD589855 MZZ589855 NJV589855 NTR589855 ODN589855 ONJ589855 OXF589855 PHB589855 PQX589855 QAT589855 QKP589855 QUL589855 REH589855 ROD589855 RXZ589855 SHV589855 SRR589855 TBN589855 TLJ589855 TVF589855 UFB589855 UOX589855 UYT589855 VIP589855 VSL589855 WCH589855 WMD589855 WVZ589855 R655391 JN655391 TJ655391 ADF655391 ANB655391 AWX655391 BGT655391 BQP655391 CAL655391 CKH655391 CUD655391 DDZ655391 DNV655391 DXR655391 EHN655391 ERJ655391 FBF655391 FLB655391 FUX655391 GET655391 GOP655391 GYL655391 HIH655391 HSD655391 IBZ655391 ILV655391 IVR655391 JFN655391 JPJ655391 JZF655391 KJB655391 KSX655391 LCT655391 LMP655391 LWL655391 MGH655391 MQD655391 MZZ655391 NJV655391 NTR655391 ODN655391 ONJ655391 OXF655391 PHB655391 PQX655391 QAT655391 QKP655391 QUL655391 REH655391 ROD655391 RXZ655391 SHV655391 SRR655391 TBN655391 TLJ655391 TVF655391 UFB655391 UOX655391 UYT655391 VIP655391 VSL655391 WCH655391 WMD655391 WVZ655391 R720927 JN720927 TJ720927 ADF720927 ANB720927 AWX720927 BGT720927 BQP720927 CAL720927 CKH720927 CUD720927 DDZ720927 DNV720927 DXR720927 EHN720927 ERJ720927 FBF720927 FLB720927 FUX720927 GET720927 GOP720927 GYL720927 HIH720927 HSD720927 IBZ720927 ILV720927 IVR720927 JFN720927 JPJ720927 JZF720927 KJB720927 KSX720927 LCT720927 LMP720927 LWL720927 MGH720927 MQD720927 MZZ720927 NJV720927 NTR720927 ODN720927 ONJ720927 OXF720927 PHB720927 PQX720927 QAT720927 QKP720927 QUL720927 REH720927 ROD720927 RXZ720927 SHV720927 SRR720927 TBN720927 TLJ720927 TVF720927 UFB720927 UOX720927 UYT720927 VIP720927 VSL720927 WCH720927 WMD720927 WVZ720927 R786463 JN786463 TJ786463 ADF786463 ANB786463 AWX786463 BGT786463 BQP786463 CAL786463 CKH786463 CUD786463 DDZ786463 DNV786463 DXR786463 EHN786463 ERJ786463 FBF786463 FLB786463 FUX786463 GET786463 GOP786463 GYL786463 HIH786463 HSD786463 IBZ786463 ILV786463 IVR786463 JFN786463 JPJ786463 JZF786463 KJB786463 KSX786463 LCT786463 LMP786463 LWL786463 MGH786463 MQD786463 MZZ786463 NJV786463 NTR786463 ODN786463 ONJ786463 OXF786463 PHB786463 PQX786463 QAT786463 QKP786463 QUL786463 REH786463 ROD786463 RXZ786463 SHV786463 SRR786463 TBN786463 TLJ786463 TVF786463 UFB786463 UOX786463 UYT786463 VIP786463 VSL786463 WCH786463 WMD786463 WVZ786463 R851999 JN851999 TJ851999 ADF851999 ANB851999 AWX851999 BGT851999 BQP851999 CAL851999 CKH851999 CUD851999 DDZ851999 DNV851999 DXR851999 EHN851999 ERJ851999 FBF851999 FLB851999 FUX851999 GET851999 GOP851999 GYL851999 HIH851999 HSD851999 IBZ851999 ILV851999 IVR851999 JFN851999 JPJ851999 JZF851999 KJB851999 KSX851999 LCT851999 LMP851999 LWL851999 MGH851999 MQD851999 MZZ851999 NJV851999 NTR851999 ODN851999 ONJ851999 OXF851999 PHB851999 PQX851999 QAT851999 QKP851999 QUL851999 REH851999 ROD851999 RXZ851999 SHV851999 SRR851999 TBN851999 TLJ851999 TVF851999 UFB851999 UOX851999 UYT851999 VIP851999 VSL851999 WCH851999 WMD851999 WVZ851999 R917535 JN917535 TJ917535 ADF917535 ANB917535 AWX917535 BGT917535 BQP917535 CAL917535 CKH917535 CUD917535 DDZ917535 DNV917535 DXR917535 EHN917535 ERJ917535 FBF917535 FLB917535 FUX917535 GET917535 GOP917535 GYL917535 HIH917535 HSD917535 IBZ917535 ILV917535 IVR917535 JFN917535 JPJ917535 JZF917535 KJB917535 KSX917535 LCT917535 LMP917535 LWL917535 MGH917535 MQD917535 MZZ917535 NJV917535 NTR917535 ODN917535 ONJ917535 OXF917535 PHB917535 PQX917535 QAT917535 QKP917535 QUL917535 REH917535 ROD917535 RXZ917535 SHV917535 SRR917535 TBN917535 TLJ917535 TVF917535 UFB917535 UOX917535 UYT917535 VIP917535 VSL917535 WCH917535 WMD917535 WVZ917535 R983071 JN983071 TJ983071 ADF983071 ANB983071 AWX983071 BGT983071 BQP983071 CAL983071 CKH983071 CUD983071 DDZ983071 DNV983071 DXR983071 EHN983071 ERJ983071 FBF983071 FLB983071 FUX983071 GET983071 GOP983071 GYL983071 HIH983071 HSD983071 IBZ983071 ILV983071 IVR983071 JFN983071 JPJ983071 JZF983071 KJB983071 KSX983071 LCT983071 LMP983071 LWL983071 MGH983071 MQD983071 MZZ983071 NJV983071 NTR983071 ODN983071 ONJ983071 OXF983071 PHB983071 PQX983071 QAT983071 QKP983071 QUL983071 REH983071 ROD983071 RXZ983071 SHV983071 SRR983071 TBN983071 TLJ983071 TVF983071 UFB983071 UOX983071 UYT983071 VIP983071 VSL983071 WCH983071 WMD983071 WVZ983071 W65567:AA65567 JS65567:JW65567 TO65567:TS65567 ADK65567:ADO65567 ANG65567:ANK65567 AXC65567:AXG65567 BGY65567:BHC65567 BQU65567:BQY65567 CAQ65567:CAU65567 CKM65567:CKQ65567 CUI65567:CUM65567 DEE65567:DEI65567 DOA65567:DOE65567 DXW65567:DYA65567 EHS65567:EHW65567 ERO65567:ERS65567 FBK65567:FBO65567 FLG65567:FLK65567 FVC65567:FVG65567 GEY65567:GFC65567 GOU65567:GOY65567 GYQ65567:GYU65567 HIM65567:HIQ65567 HSI65567:HSM65567 ICE65567:ICI65567 IMA65567:IME65567 IVW65567:IWA65567 JFS65567:JFW65567 JPO65567:JPS65567 JZK65567:JZO65567 KJG65567:KJK65567 KTC65567:KTG65567 LCY65567:LDC65567 LMU65567:LMY65567 LWQ65567:LWU65567 MGM65567:MGQ65567 MQI65567:MQM65567 NAE65567:NAI65567 NKA65567:NKE65567 NTW65567:NUA65567 ODS65567:ODW65567 ONO65567:ONS65567 OXK65567:OXO65567 PHG65567:PHK65567 PRC65567:PRG65567 QAY65567:QBC65567 QKU65567:QKY65567 QUQ65567:QUU65567 REM65567:REQ65567 ROI65567:ROM65567 RYE65567:RYI65567 SIA65567:SIE65567 SRW65567:SSA65567 TBS65567:TBW65567 TLO65567:TLS65567 TVK65567:TVO65567 UFG65567:UFK65567 UPC65567:UPG65567 UYY65567:UZC65567 VIU65567:VIY65567 VSQ65567:VSU65567 WCM65567:WCQ65567 WMI65567:WMM65567 WWE65567:WWI65567 W131103:AA131103 JS131103:JW131103 TO131103:TS131103 ADK131103:ADO131103 ANG131103:ANK131103 AXC131103:AXG131103 BGY131103:BHC131103 BQU131103:BQY131103 CAQ131103:CAU131103 CKM131103:CKQ131103 CUI131103:CUM131103 DEE131103:DEI131103 DOA131103:DOE131103 DXW131103:DYA131103 EHS131103:EHW131103 ERO131103:ERS131103 FBK131103:FBO131103 FLG131103:FLK131103 FVC131103:FVG131103 GEY131103:GFC131103 GOU131103:GOY131103 GYQ131103:GYU131103 HIM131103:HIQ131103 HSI131103:HSM131103 ICE131103:ICI131103 IMA131103:IME131103 IVW131103:IWA131103 JFS131103:JFW131103 JPO131103:JPS131103 JZK131103:JZO131103 KJG131103:KJK131103 KTC131103:KTG131103 LCY131103:LDC131103 LMU131103:LMY131103 LWQ131103:LWU131103 MGM131103:MGQ131103 MQI131103:MQM131103 NAE131103:NAI131103 NKA131103:NKE131103 NTW131103:NUA131103 ODS131103:ODW131103 ONO131103:ONS131103 OXK131103:OXO131103 PHG131103:PHK131103 PRC131103:PRG131103 QAY131103:QBC131103 QKU131103:QKY131103 QUQ131103:QUU131103 REM131103:REQ131103 ROI131103:ROM131103 RYE131103:RYI131103 SIA131103:SIE131103 SRW131103:SSA131103 TBS131103:TBW131103 TLO131103:TLS131103 TVK131103:TVO131103 UFG131103:UFK131103 UPC131103:UPG131103 UYY131103:UZC131103 VIU131103:VIY131103 VSQ131103:VSU131103 WCM131103:WCQ131103 WMI131103:WMM131103 WWE131103:WWI131103 W196639:AA196639 JS196639:JW196639 TO196639:TS196639 ADK196639:ADO196639 ANG196639:ANK196639 AXC196639:AXG196639 BGY196639:BHC196639 BQU196639:BQY196639 CAQ196639:CAU196639 CKM196639:CKQ196639 CUI196639:CUM196639 DEE196639:DEI196639 DOA196639:DOE196639 DXW196639:DYA196639 EHS196639:EHW196639 ERO196639:ERS196639 FBK196639:FBO196639 FLG196639:FLK196639 FVC196639:FVG196639 GEY196639:GFC196639 GOU196639:GOY196639 GYQ196639:GYU196639 HIM196639:HIQ196639 HSI196639:HSM196639 ICE196639:ICI196639 IMA196639:IME196639 IVW196639:IWA196639 JFS196639:JFW196639 JPO196639:JPS196639 JZK196639:JZO196639 KJG196639:KJK196639 KTC196639:KTG196639 LCY196639:LDC196639 LMU196639:LMY196639 LWQ196639:LWU196639 MGM196639:MGQ196639 MQI196639:MQM196639 NAE196639:NAI196639 NKA196639:NKE196639 NTW196639:NUA196639 ODS196639:ODW196639 ONO196639:ONS196639 OXK196639:OXO196639 PHG196639:PHK196639 PRC196639:PRG196639 QAY196639:QBC196639 QKU196639:QKY196639 QUQ196639:QUU196639 REM196639:REQ196639 ROI196639:ROM196639 RYE196639:RYI196639 SIA196639:SIE196639 SRW196639:SSA196639 TBS196639:TBW196639 TLO196639:TLS196639 TVK196639:TVO196639 UFG196639:UFK196639 UPC196639:UPG196639 UYY196639:UZC196639 VIU196639:VIY196639 VSQ196639:VSU196639 WCM196639:WCQ196639 WMI196639:WMM196639 WWE196639:WWI196639 W262175:AA262175 JS262175:JW262175 TO262175:TS262175 ADK262175:ADO262175 ANG262175:ANK262175 AXC262175:AXG262175 BGY262175:BHC262175 BQU262175:BQY262175 CAQ262175:CAU262175 CKM262175:CKQ262175 CUI262175:CUM262175 DEE262175:DEI262175 DOA262175:DOE262175 DXW262175:DYA262175 EHS262175:EHW262175 ERO262175:ERS262175 FBK262175:FBO262175 FLG262175:FLK262175 FVC262175:FVG262175 GEY262175:GFC262175 GOU262175:GOY262175 GYQ262175:GYU262175 HIM262175:HIQ262175 HSI262175:HSM262175 ICE262175:ICI262175 IMA262175:IME262175 IVW262175:IWA262175 JFS262175:JFW262175 JPO262175:JPS262175 JZK262175:JZO262175 KJG262175:KJK262175 KTC262175:KTG262175 LCY262175:LDC262175 LMU262175:LMY262175 LWQ262175:LWU262175 MGM262175:MGQ262175 MQI262175:MQM262175 NAE262175:NAI262175 NKA262175:NKE262175 NTW262175:NUA262175 ODS262175:ODW262175 ONO262175:ONS262175 OXK262175:OXO262175 PHG262175:PHK262175 PRC262175:PRG262175 QAY262175:QBC262175 QKU262175:QKY262175 QUQ262175:QUU262175 REM262175:REQ262175 ROI262175:ROM262175 RYE262175:RYI262175 SIA262175:SIE262175 SRW262175:SSA262175 TBS262175:TBW262175 TLO262175:TLS262175 TVK262175:TVO262175 UFG262175:UFK262175 UPC262175:UPG262175 UYY262175:UZC262175 VIU262175:VIY262175 VSQ262175:VSU262175 WCM262175:WCQ262175 WMI262175:WMM262175 WWE262175:WWI262175 W327711:AA327711 JS327711:JW327711 TO327711:TS327711 ADK327711:ADO327711 ANG327711:ANK327711 AXC327711:AXG327711 BGY327711:BHC327711 BQU327711:BQY327711 CAQ327711:CAU327711 CKM327711:CKQ327711 CUI327711:CUM327711 DEE327711:DEI327711 DOA327711:DOE327711 DXW327711:DYA327711 EHS327711:EHW327711 ERO327711:ERS327711 FBK327711:FBO327711 FLG327711:FLK327711 FVC327711:FVG327711 GEY327711:GFC327711 GOU327711:GOY327711 GYQ327711:GYU327711 HIM327711:HIQ327711 HSI327711:HSM327711 ICE327711:ICI327711 IMA327711:IME327711 IVW327711:IWA327711 JFS327711:JFW327711 JPO327711:JPS327711 JZK327711:JZO327711 KJG327711:KJK327711 KTC327711:KTG327711 LCY327711:LDC327711 LMU327711:LMY327711 LWQ327711:LWU327711 MGM327711:MGQ327711 MQI327711:MQM327711 NAE327711:NAI327711 NKA327711:NKE327711 NTW327711:NUA327711 ODS327711:ODW327711 ONO327711:ONS327711 OXK327711:OXO327711 PHG327711:PHK327711 PRC327711:PRG327711 QAY327711:QBC327711 QKU327711:QKY327711 QUQ327711:QUU327711 REM327711:REQ327711 ROI327711:ROM327711 RYE327711:RYI327711 SIA327711:SIE327711 SRW327711:SSA327711 TBS327711:TBW327711 TLO327711:TLS327711 TVK327711:TVO327711 UFG327711:UFK327711 UPC327711:UPG327711 UYY327711:UZC327711 VIU327711:VIY327711 VSQ327711:VSU327711 WCM327711:WCQ327711 WMI327711:WMM327711 WWE327711:WWI327711 W393247:AA393247 JS393247:JW393247 TO393247:TS393247 ADK393247:ADO393247 ANG393247:ANK393247 AXC393247:AXG393247 BGY393247:BHC393247 BQU393247:BQY393247 CAQ393247:CAU393247 CKM393247:CKQ393247 CUI393247:CUM393247 DEE393247:DEI393247 DOA393247:DOE393247 DXW393247:DYA393247 EHS393247:EHW393247 ERO393247:ERS393247 FBK393247:FBO393247 FLG393247:FLK393247 FVC393247:FVG393247 GEY393247:GFC393247 GOU393247:GOY393247 GYQ393247:GYU393247 HIM393247:HIQ393247 HSI393247:HSM393247 ICE393247:ICI393247 IMA393247:IME393247 IVW393247:IWA393247 JFS393247:JFW393247 JPO393247:JPS393247 JZK393247:JZO393247 KJG393247:KJK393247 KTC393247:KTG393247 LCY393247:LDC393247 LMU393247:LMY393247 LWQ393247:LWU393247 MGM393247:MGQ393247 MQI393247:MQM393247 NAE393247:NAI393247 NKA393247:NKE393247 NTW393247:NUA393247 ODS393247:ODW393247 ONO393247:ONS393247 OXK393247:OXO393247 PHG393247:PHK393247 PRC393247:PRG393247 QAY393247:QBC393247 QKU393247:QKY393247 QUQ393247:QUU393247 REM393247:REQ393247 ROI393247:ROM393247 RYE393247:RYI393247 SIA393247:SIE393247 SRW393247:SSA393247 TBS393247:TBW393247 TLO393247:TLS393247 TVK393247:TVO393247 UFG393247:UFK393247 UPC393247:UPG393247 UYY393247:UZC393247 VIU393247:VIY393247 VSQ393247:VSU393247 WCM393247:WCQ393247 WMI393247:WMM393247 WWE393247:WWI393247 W458783:AA458783 JS458783:JW458783 TO458783:TS458783 ADK458783:ADO458783 ANG458783:ANK458783 AXC458783:AXG458783 BGY458783:BHC458783 BQU458783:BQY458783 CAQ458783:CAU458783 CKM458783:CKQ458783 CUI458783:CUM458783 DEE458783:DEI458783 DOA458783:DOE458783 DXW458783:DYA458783 EHS458783:EHW458783 ERO458783:ERS458783 FBK458783:FBO458783 FLG458783:FLK458783 FVC458783:FVG458783 GEY458783:GFC458783 GOU458783:GOY458783 GYQ458783:GYU458783 HIM458783:HIQ458783 HSI458783:HSM458783 ICE458783:ICI458783 IMA458783:IME458783 IVW458783:IWA458783 JFS458783:JFW458783 JPO458783:JPS458783 JZK458783:JZO458783 KJG458783:KJK458783 KTC458783:KTG458783 LCY458783:LDC458783 LMU458783:LMY458783 LWQ458783:LWU458783 MGM458783:MGQ458783 MQI458783:MQM458783 NAE458783:NAI458783 NKA458783:NKE458783 NTW458783:NUA458783 ODS458783:ODW458783 ONO458783:ONS458783 OXK458783:OXO458783 PHG458783:PHK458783 PRC458783:PRG458783 QAY458783:QBC458783 QKU458783:QKY458783 QUQ458783:QUU458783 REM458783:REQ458783 ROI458783:ROM458783 RYE458783:RYI458783 SIA458783:SIE458783 SRW458783:SSA458783 TBS458783:TBW458783 TLO458783:TLS458783 TVK458783:TVO458783 UFG458783:UFK458783 UPC458783:UPG458783 UYY458783:UZC458783 VIU458783:VIY458783 VSQ458783:VSU458783 WCM458783:WCQ458783 WMI458783:WMM458783 WWE458783:WWI458783 W524319:AA524319 JS524319:JW524319 TO524319:TS524319 ADK524319:ADO524319 ANG524319:ANK524319 AXC524319:AXG524319 BGY524319:BHC524319 BQU524319:BQY524319 CAQ524319:CAU524319 CKM524319:CKQ524319 CUI524319:CUM524319 DEE524319:DEI524319 DOA524319:DOE524319 DXW524319:DYA524319 EHS524319:EHW524319 ERO524319:ERS524319 FBK524319:FBO524319 FLG524319:FLK524319 FVC524319:FVG524319 GEY524319:GFC524319 GOU524319:GOY524319 GYQ524319:GYU524319 HIM524319:HIQ524319 HSI524319:HSM524319 ICE524319:ICI524319 IMA524319:IME524319 IVW524319:IWA524319 JFS524319:JFW524319 JPO524319:JPS524319 JZK524319:JZO524319 KJG524319:KJK524319 KTC524319:KTG524319 LCY524319:LDC524319 LMU524319:LMY524319 LWQ524319:LWU524319 MGM524319:MGQ524319 MQI524319:MQM524319 NAE524319:NAI524319 NKA524319:NKE524319 NTW524319:NUA524319 ODS524319:ODW524319 ONO524319:ONS524319 OXK524319:OXO524319 PHG524319:PHK524319 PRC524319:PRG524319 QAY524319:QBC524319 QKU524319:QKY524319 QUQ524319:QUU524319 REM524319:REQ524319 ROI524319:ROM524319 RYE524319:RYI524319 SIA524319:SIE524319 SRW524319:SSA524319 TBS524319:TBW524319 TLO524319:TLS524319 TVK524319:TVO524319 UFG524319:UFK524319 UPC524319:UPG524319 UYY524319:UZC524319 VIU524319:VIY524319 VSQ524319:VSU524319 WCM524319:WCQ524319 WMI524319:WMM524319 WWE524319:WWI524319 W589855:AA589855 JS589855:JW589855 TO589855:TS589855 ADK589855:ADO589855 ANG589855:ANK589855 AXC589855:AXG589855 BGY589855:BHC589855 BQU589855:BQY589855 CAQ589855:CAU589855 CKM589855:CKQ589855 CUI589855:CUM589855 DEE589855:DEI589855 DOA589855:DOE589855 DXW589855:DYA589855 EHS589855:EHW589855 ERO589855:ERS589855 FBK589855:FBO589855 FLG589855:FLK589855 FVC589855:FVG589855 GEY589855:GFC589855 GOU589855:GOY589855 GYQ589855:GYU589855 HIM589855:HIQ589855 HSI589855:HSM589855 ICE589855:ICI589855 IMA589855:IME589855 IVW589855:IWA589855 JFS589855:JFW589855 JPO589855:JPS589855 JZK589855:JZO589855 KJG589855:KJK589855 KTC589855:KTG589855 LCY589855:LDC589855 LMU589855:LMY589855 LWQ589855:LWU589855 MGM589855:MGQ589855 MQI589855:MQM589855 NAE589855:NAI589855 NKA589855:NKE589855 NTW589855:NUA589855 ODS589855:ODW589855 ONO589855:ONS589855 OXK589855:OXO589855 PHG589855:PHK589855 PRC589855:PRG589855 QAY589855:QBC589855 QKU589855:QKY589855 QUQ589855:QUU589855 REM589855:REQ589855 ROI589855:ROM589855 RYE589855:RYI589855 SIA589855:SIE589855 SRW589855:SSA589855 TBS589855:TBW589855 TLO589855:TLS589855 TVK589855:TVO589855 UFG589855:UFK589855 UPC589855:UPG589855 UYY589855:UZC589855 VIU589855:VIY589855 VSQ589855:VSU589855 WCM589855:WCQ589855 WMI589855:WMM589855 WWE589855:WWI589855 W655391:AA655391 JS655391:JW655391 TO655391:TS655391 ADK655391:ADO655391 ANG655391:ANK655391 AXC655391:AXG655391 BGY655391:BHC655391 BQU655391:BQY655391 CAQ655391:CAU655391 CKM655391:CKQ655391 CUI655391:CUM655391 DEE655391:DEI655391 DOA655391:DOE655391 DXW655391:DYA655391 EHS655391:EHW655391 ERO655391:ERS655391 FBK655391:FBO655391 FLG655391:FLK655391 FVC655391:FVG655391 GEY655391:GFC655391 GOU655391:GOY655391 GYQ655391:GYU655391 HIM655391:HIQ655391 HSI655391:HSM655391 ICE655391:ICI655391 IMA655391:IME655391 IVW655391:IWA655391 JFS655391:JFW655391 JPO655391:JPS655391 JZK655391:JZO655391 KJG655391:KJK655391 KTC655391:KTG655391 LCY655391:LDC655391 LMU655391:LMY655391 LWQ655391:LWU655391 MGM655391:MGQ655391 MQI655391:MQM655391 NAE655391:NAI655391 NKA655391:NKE655391 NTW655391:NUA655391 ODS655391:ODW655391 ONO655391:ONS655391 OXK655391:OXO655391 PHG655391:PHK655391 PRC655391:PRG655391 QAY655391:QBC655391 QKU655391:QKY655391 QUQ655391:QUU655391 REM655391:REQ655391 ROI655391:ROM655391 RYE655391:RYI655391 SIA655391:SIE655391 SRW655391:SSA655391 TBS655391:TBW655391 TLO655391:TLS655391 TVK655391:TVO655391 UFG655391:UFK655391 UPC655391:UPG655391 UYY655391:UZC655391 VIU655391:VIY655391 VSQ655391:VSU655391 WCM655391:WCQ655391 WMI655391:WMM655391 WWE655391:WWI655391 W720927:AA720927 JS720927:JW720927 TO720927:TS720927 ADK720927:ADO720927 ANG720927:ANK720927 AXC720927:AXG720927 BGY720927:BHC720927 BQU720927:BQY720927 CAQ720927:CAU720927 CKM720927:CKQ720927 CUI720927:CUM720927 DEE720927:DEI720927 DOA720927:DOE720927 DXW720927:DYA720927 EHS720927:EHW720927 ERO720927:ERS720927 FBK720927:FBO720927 FLG720927:FLK720927 FVC720927:FVG720927 GEY720927:GFC720927 GOU720927:GOY720927 GYQ720927:GYU720927 HIM720927:HIQ720927 HSI720927:HSM720927 ICE720927:ICI720927 IMA720927:IME720927 IVW720927:IWA720927 JFS720927:JFW720927 JPO720927:JPS720927 JZK720927:JZO720927 KJG720927:KJK720927 KTC720927:KTG720927 LCY720927:LDC720927 LMU720927:LMY720927 LWQ720927:LWU720927 MGM720927:MGQ720927 MQI720927:MQM720927 NAE720927:NAI720927 NKA720927:NKE720927 NTW720927:NUA720927 ODS720927:ODW720927 ONO720927:ONS720927 OXK720927:OXO720927 PHG720927:PHK720927 PRC720927:PRG720927 QAY720927:QBC720927 QKU720927:QKY720927 QUQ720927:QUU720927 REM720927:REQ720927 ROI720927:ROM720927 RYE720927:RYI720927 SIA720927:SIE720927 SRW720927:SSA720927 TBS720927:TBW720927 TLO720927:TLS720927 TVK720927:TVO720927 UFG720927:UFK720927 UPC720927:UPG720927 UYY720927:UZC720927 VIU720927:VIY720927 VSQ720927:VSU720927 WCM720927:WCQ720927 WMI720927:WMM720927 WWE720927:WWI720927 W786463:AA786463 JS786463:JW786463 TO786463:TS786463 ADK786463:ADO786463 ANG786463:ANK786463 AXC786463:AXG786463 BGY786463:BHC786463 BQU786463:BQY786463 CAQ786463:CAU786463 CKM786463:CKQ786463 CUI786463:CUM786463 DEE786463:DEI786463 DOA786463:DOE786463 DXW786463:DYA786463 EHS786463:EHW786463 ERO786463:ERS786463 FBK786463:FBO786463 FLG786463:FLK786463 FVC786463:FVG786463 GEY786463:GFC786463 GOU786463:GOY786463 GYQ786463:GYU786463 HIM786463:HIQ786463 HSI786463:HSM786463 ICE786463:ICI786463 IMA786463:IME786463 IVW786463:IWA786463 JFS786463:JFW786463 JPO786463:JPS786463 JZK786463:JZO786463 KJG786463:KJK786463 KTC786463:KTG786463 LCY786463:LDC786463 LMU786463:LMY786463 LWQ786463:LWU786463 MGM786463:MGQ786463 MQI786463:MQM786463 NAE786463:NAI786463 NKA786463:NKE786463 NTW786463:NUA786463 ODS786463:ODW786463 ONO786463:ONS786463 OXK786463:OXO786463 PHG786463:PHK786463 PRC786463:PRG786463 QAY786463:QBC786463 QKU786463:QKY786463 QUQ786463:QUU786463 REM786463:REQ786463 ROI786463:ROM786463 RYE786463:RYI786463 SIA786463:SIE786463 SRW786463:SSA786463 TBS786463:TBW786463 TLO786463:TLS786463 TVK786463:TVO786463 UFG786463:UFK786463 UPC786463:UPG786463 UYY786463:UZC786463 VIU786463:VIY786463 VSQ786463:VSU786463 WCM786463:WCQ786463 WMI786463:WMM786463 WWE786463:WWI786463 W851999:AA851999 JS851999:JW851999 TO851999:TS851999 ADK851999:ADO851999 ANG851999:ANK851999 AXC851999:AXG851999 BGY851999:BHC851999 BQU851999:BQY851999 CAQ851999:CAU851999 CKM851999:CKQ851999 CUI851999:CUM851999 DEE851999:DEI851999 DOA851999:DOE851999 DXW851999:DYA851999 EHS851999:EHW851999 ERO851999:ERS851999 FBK851999:FBO851999 FLG851999:FLK851999 FVC851999:FVG851999 GEY851999:GFC851999 GOU851999:GOY851999 GYQ851999:GYU851999 HIM851999:HIQ851999 HSI851999:HSM851999 ICE851999:ICI851999 IMA851999:IME851999 IVW851999:IWA851999 JFS851999:JFW851999 JPO851999:JPS851999 JZK851999:JZO851999 KJG851999:KJK851999 KTC851999:KTG851999 LCY851999:LDC851999 LMU851999:LMY851999 LWQ851999:LWU851999 MGM851999:MGQ851999 MQI851999:MQM851999 NAE851999:NAI851999 NKA851999:NKE851999 NTW851999:NUA851999 ODS851999:ODW851999 ONO851999:ONS851999 OXK851999:OXO851999 PHG851999:PHK851999 PRC851999:PRG851999 QAY851999:QBC851999 QKU851999:QKY851999 QUQ851999:QUU851999 REM851999:REQ851999 ROI851999:ROM851999 RYE851999:RYI851999 SIA851999:SIE851999 SRW851999:SSA851999 TBS851999:TBW851999 TLO851999:TLS851999 TVK851999:TVO851999 UFG851999:UFK851999 UPC851999:UPG851999 UYY851999:UZC851999 VIU851999:VIY851999 VSQ851999:VSU851999 WCM851999:WCQ851999 WMI851999:WMM851999 WWE851999:WWI851999 W917535:AA917535 JS917535:JW917535 TO917535:TS917535 ADK917535:ADO917535 ANG917535:ANK917535 AXC917535:AXG917535 BGY917535:BHC917535 BQU917535:BQY917535 CAQ917535:CAU917535 CKM917535:CKQ917535 CUI917535:CUM917535 DEE917535:DEI917535 DOA917535:DOE917535 DXW917535:DYA917535 EHS917535:EHW917535 ERO917535:ERS917535 FBK917535:FBO917535 FLG917535:FLK917535 FVC917535:FVG917535 GEY917535:GFC917535 GOU917535:GOY917535 GYQ917535:GYU917535 HIM917535:HIQ917535 HSI917535:HSM917535 ICE917535:ICI917535 IMA917535:IME917535 IVW917535:IWA917535 JFS917535:JFW917535 JPO917535:JPS917535 JZK917535:JZO917535 KJG917535:KJK917535 KTC917535:KTG917535 LCY917535:LDC917535 LMU917535:LMY917535 LWQ917535:LWU917535 MGM917535:MGQ917535 MQI917535:MQM917535 NAE917535:NAI917535 NKA917535:NKE917535 NTW917535:NUA917535 ODS917535:ODW917535 ONO917535:ONS917535 OXK917535:OXO917535 PHG917535:PHK917535 PRC917535:PRG917535 QAY917535:QBC917535 QKU917535:QKY917535 QUQ917535:QUU917535 REM917535:REQ917535 ROI917535:ROM917535 RYE917535:RYI917535 SIA917535:SIE917535 SRW917535:SSA917535 TBS917535:TBW917535 TLO917535:TLS917535 TVK917535:TVO917535 UFG917535:UFK917535 UPC917535:UPG917535 UYY917535:UZC917535 VIU917535:VIY917535 VSQ917535:VSU917535 WCM917535:WCQ917535 WMI917535:WMM917535 WWE917535:WWI917535 W983071:AA983071 JS983071:JW983071 TO983071:TS983071 ADK983071:ADO983071 ANG983071:ANK983071 AXC983071:AXG983071 BGY983071:BHC983071 BQU983071:BQY983071 CAQ983071:CAU983071 CKM983071:CKQ983071 CUI983071:CUM983071 DEE983071:DEI983071 DOA983071:DOE983071 DXW983071:DYA983071 EHS983071:EHW983071 ERO983071:ERS983071 FBK983071:FBO983071 FLG983071:FLK983071 FVC983071:FVG983071 GEY983071:GFC983071 GOU983071:GOY983071 GYQ983071:GYU983071 HIM983071:HIQ983071 HSI983071:HSM983071 ICE983071:ICI983071 IMA983071:IME983071 IVW983071:IWA983071 JFS983071:JFW983071 JPO983071:JPS983071 JZK983071:JZO983071 KJG983071:KJK983071 KTC983071:KTG983071 LCY983071:LDC983071 LMU983071:LMY983071 LWQ983071:LWU983071 MGM983071:MGQ983071 MQI983071:MQM983071 NAE983071:NAI983071 NKA983071:NKE983071 NTW983071:NUA983071 ODS983071:ODW983071 ONO983071:ONS983071 OXK983071:OXO983071 PHG983071:PHK983071 PRC983071:PRG983071 QAY983071:QBC983071 QKU983071:QKY983071 QUQ983071:QUU983071 REM983071:REQ983071 ROI983071:ROM983071 RYE983071:RYI983071 SIA983071:SIE983071 SRW983071:SSA983071 TBS983071:TBW983071 TLO983071:TLS983071 TVK983071:TVO983071 UFG983071:UFK983071 UPC983071:UPG983071 UYY983071:UZC983071 VIU983071:VIY983071 VSQ983071:VSU983071 WCM983071:WCQ983071 WMI983071:WMM983071"/>
    <dataValidation allowBlank="1" showInputMessage="1" showErrorMessage="1" prompt="celkový počet stužiek s rôznymi menami" sqref="W50:AA50 W65566:AA65566 JS65566:JW65566 TO65566:TS65566 ADK65566:ADO65566 ANG65566:ANK65566 AXC65566:AXG65566 BGY65566:BHC65566 BQU65566:BQY65566 CAQ65566:CAU65566 CKM65566:CKQ65566 CUI65566:CUM65566 DEE65566:DEI65566 DOA65566:DOE65566 DXW65566:DYA65566 EHS65566:EHW65566 ERO65566:ERS65566 FBK65566:FBO65566 FLG65566:FLK65566 FVC65566:FVG65566 GEY65566:GFC65566 GOU65566:GOY65566 GYQ65566:GYU65566 HIM65566:HIQ65566 HSI65566:HSM65566 ICE65566:ICI65566 IMA65566:IME65566 IVW65566:IWA65566 JFS65566:JFW65566 JPO65566:JPS65566 JZK65566:JZO65566 KJG65566:KJK65566 KTC65566:KTG65566 LCY65566:LDC65566 LMU65566:LMY65566 LWQ65566:LWU65566 MGM65566:MGQ65566 MQI65566:MQM65566 NAE65566:NAI65566 NKA65566:NKE65566 NTW65566:NUA65566 ODS65566:ODW65566 ONO65566:ONS65566 OXK65566:OXO65566 PHG65566:PHK65566 PRC65566:PRG65566 QAY65566:QBC65566 QKU65566:QKY65566 QUQ65566:QUU65566 REM65566:REQ65566 ROI65566:ROM65566 RYE65566:RYI65566 SIA65566:SIE65566 SRW65566:SSA65566 TBS65566:TBW65566 TLO65566:TLS65566 TVK65566:TVO65566 UFG65566:UFK65566 UPC65566:UPG65566 UYY65566:UZC65566 VIU65566:VIY65566 VSQ65566:VSU65566 WCM65566:WCQ65566 WMI65566:WMM65566 WWE65566:WWI65566 W131102:AA131102 JS131102:JW131102 TO131102:TS131102 ADK131102:ADO131102 ANG131102:ANK131102 AXC131102:AXG131102 BGY131102:BHC131102 BQU131102:BQY131102 CAQ131102:CAU131102 CKM131102:CKQ131102 CUI131102:CUM131102 DEE131102:DEI131102 DOA131102:DOE131102 DXW131102:DYA131102 EHS131102:EHW131102 ERO131102:ERS131102 FBK131102:FBO131102 FLG131102:FLK131102 FVC131102:FVG131102 GEY131102:GFC131102 GOU131102:GOY131102 GYQ131102:GYU131102 HIM131102:HIQ131102 HSI131102:HSM131102 ICE131102:ICI131102 IMA131102:IME131102 IVW131102:IWA131102 JFS131102:JFW131102 JPO131102:JPS131102 JZK131102:JZO131102 KJG131102:KJK131102 KTC131102:KTG131102 LCY131102:LDC131102 LMU131102:LMY131102 LWQ131102:LWU131102 MGM131102:MGQ131102 MQI131102:MQM131102 NAE131102:NAI131102 NKA131102:NKE131102 NTW131102:NUA131102 ODS131102:ODW131102 ONO131102:ONS131102 OXK131102:OXO131102 PHG131102:PHK131102 PRC131102:PRG131102 QAY131102:QBC131102 QKU131102:QKY131102 QUQ131102:QUU131102 REM131102:REQ131102 ROI131102:ROM131102 RYE131102:RYI131102 SIA131102:SIE131102 SRW131102:SSA131102 TBS131102:TBW131102 TLO131102:TLS131102 TVK131102:TVO131102 UFG131102:UFK131102 UPC131102:UPG131102 UYY131102:UZC131102 VIU131102:VIY131102 VSQ131102:VSU131102 WCM131102:WCQ131102 WMI131102:WMM131102 WWE131102:WWI131102 W196638:AA196638 JS196638:JW196638 TO196638:TS196638 ADK196638:ADO196638 ANG196638:ANK196638 AXC196638:AXG196638 BGY196638:BHC196638 BQU196638:BQY196638 CAQ196638:CAU196638 CKM196638:CKQ196638 CUI196638:CUM196638 DEE196638:DEI196638 DOA196638:DOE196638 DXW196638:DYA196638 EHS196638:EHW196638 ERO196638:ERS196638 FBK196638:FBO196638 FLG196638:FLK196638 FVC196638:FVG196638 GEY196638:GFC196638 GOU196638:GOY196638 GYQ196638:GYU196638 HIM196638:HIQ196638 HSI196638:HSM196638 ICE196638:ICI196638 IMA196638:IME196638 IVW196638:IWA196638 JFS196638:JFW196638 JPO196638:JPS196638 JZK196638:JZO196638 KJG196638:KJK196638 KTC196638:KTG196638 LCY196638:LDC196638 LMU196638:LMY196638 LWQ196638:LWU196638 MGM196638:MGQ196638 MQI196638:MQM196638 NAE196638:NAI196638 NKA196638:NKE196638 NTW196638:NUA196638 ODS196638:ODW196638 ONO196638:ONS196638 OXK196638:OXO196638 PHG196638:PHK196638 PRC196638:PRG196638 QAY196638:QBC196638 QKU196638:QKY196638 QUQ196638:QUU196638 REM196638:REQ196638 ROI196638:ROM196638 RYE196638:RYI196638 SIA196638:SIE196638 SRW196638:SSA196638 TBS196638:TBW196638 TLO196638:TLS196638 TVK196638:TVO196638 UFG196638:UFK196638 UPC196638:UPG196638 UYY196638:UZC196638 VIU196638:VIY196638 VSQ196638:VSU196638 WCM196638:WCQ196638 WMI196638:WMM196638 WWE196638:WWI196638 W262174:AA262174 JS262174:JW262174 TO262174:TS262174 ADK262174:ADO262174 ANG262174:ANK262174 AXC262174:AXG262174 BGY262174:BHC262174 BQU262174:BQY262174 CAQ262174:CAU262174 CKM262174:CKQ262174 CUI262174:CUM262174 DEE262174:DEI262174 DOA262174:DOE262174 DXW262174:DYA262174 EHS262174:EHW262174 ERO262174:ERS262174 FBK262174:FBO262174 FLG262174:FLK262174 FVC262174:FVG262174 GEY262174:GFC262174 GOU262174:GOY262174 GYQ262174:GYU262174 HIM262174:HIQ262174 HSI262174:HSM262174 ICE262174:ICI262174 IMA262174:IME262174 IVW262174:IWA262174 JFS262174:JFW262174 JPO262174:JPS262174 JZK262174:JZO262174 KJG262174:KJK262174 KTC262174:KTG262174 LCY262174:LDC262174 LMU262174:LMY262174 LWQ262174:LWU262174 MGM262174:MGQ262174 MQI262174:MQM262174 NAE262174:NAI262174 NKA262174:NKE262174 NTW262174:NUA262174 ODS262174:ODW262174 ONO262174:ONS262174 OXK262174:OXO262174 PHG262174:PHK262174 PRC262174:PRG262174 QAY262174:QBC262174 QKU262174:QKY262174 QUQ262174:QUU262174 REM262174:REQ262174 ROI262174:ROM262174 RYE262174:RYI262174 SIA262174:SIE262174 SRW262174:SSA262174 TBS262174:TBW262174 TLO262174:TLS262174 TVK262174:TVO262174 UFG262174:UFK262174 UPC262174:UPG262174 UYY262174:UZC262174 VIU262174:VIY262174 VSQ262174:VSU262174 WCM262174:WCQ262174 WMI262174:WMM262174 WWE262174:WWI262174 W327710:AA327710 JS327710:JW327710 TO327710:TS327710 ADK327710:ADO327710 ANG327710:ANK327710 AXC327710:AXG327710 BGY327710:BHC327710 BQU327710:BQY327710 CAQ327710:CAU327710 CKM327710:CKQ327710 CUI327710:CUM327710 DEE327710:DEI327710 DOA327710:DOE327710 DXW327710:DYA327710 EHS327710:EHW327710 ERO327710:ERS327710 FBK327710:FBO327710 FLG327710:FLK327710 FVC327710:FVG327710 GEY327710:GFC327710 GOU327710:GOY327710 GYQ327710:GYU327710 HIM327710:HIQ327710 HSI327710:HSM327710 ICE327710:ICI327710 IMA327710:IME327710 IVW327710:IWA327710 JFS327710:JFW327710 JPO327710:JPS327710 JZK327710:JZO327710 KJG327710:KJK327710 KTC327710:KTG327710 LCY327710:LDC327710 LMU327710:LMY327710 LWQ327710:LWU327710 MGM327710:MGQ327710 MQI327710:MQM327710 NAE327710:NAI327710 NKA327710:NKE327710 NTW327710:NUA327710 ODS327710:ODW327710 ONO327710:ONS327710 OXK327710:OXO327710 PHG327710:PHK327710 PRC327710:PRG327710 QAY327710:QBC327710 QKU327710:QKY327710 QUQ327710:QUU327710 REM327710:REQ327710 ROI327710:ROM327710 RYE327710:RYI327710 SIA327710:SIE327710 SRW327710:SSA327710 TBS327710:TBW327710 TLO327710:TLS327710 TVK327710:TVO327710 UFG327710:UFK327710 UPC327710:UPG327710 UYY327710:UZC327710 VIU327710:VIY327710 VSQ327710:VSU327710 WCM327710:WCQ327710 WMI327710:WMM327710 WWE327710:WWI327710 W393246:AA393246 JS393246:JW393246 TO393246:TS393246 ADK393246:ADO393246 ANG393246:ANK393246 AXC393246:AXG393246 BGY393246:BHC393246 BQU393246:BQY393246 CAQ393246:CAU393246 CKM393246:CKQ393246 CUI393246:CUM393246 DEE393246:DEI393246 DOA393246:DOE393246 DXW393246:DYA393246 EHS393246:EHW393246 ERO393246:ERS393246 FBK393246:FBO393246 FLG393246:FLK393246 FVC393246:FVG393246 GEY393246:GFC393246 GOU393246:GOY393246 GYQ393246:GYU393246 HIM393246:HIQ393246 HSI393246:HSM393246 ICE393246:ICI393246 IMA393246:IME393246 IVW393246:IWA393246 JFS393246:JFW393246 JPO393246:JPS393246 JZK393246:JZO393246 KJG393246:KJK393246 KTC393246:KTG393246 LCY393246:LDC393246 LMU393246:LMY393246 LWQ393246:LWU393246 MGM393246:MGQ393246 MQI393246:MQM393246 NAE393246:NAI393246 NKA393246:NKE393246 NTW393246:NUA393246 ODS393246:ODW393246 ONO393246:ONS393246 OXK393246:OXO393246 PHG393246:PHK393246 PRC393246:PRG393246 QAY393246:QBC393246 QKU393246:QKY393246 QUQ393246:QUU393246 REM393246:REQ393246 ROI393246:ROM393246 RYE393246:RYI393246 SIA393246:SIE393246 SRW393246:SSA393246 TBS393246:TBW393246 TLO393246:TLS393246 TVK393246:TVO393246 UFG393246:UFK393246 UPC393246:UPG393246 UYY393246:UZC393246 VIU393246:VIY393246 VSQ393246:VSU393246 WCM393246:WCQ393246 WMI393246:WMM393246 WWE393246:WWI393246 W458782:AA458782 JS458782:JW458782 TO458782:TS458782 ADK458782:ADO458782 ANG458782:ANK458782 AXC458782:AXG458782 BGY458782:BHC458782 BQU458782:BQY458782 CAQ458782:CAU458782 CKM458782:CKQ458782 CUI458782:CUM458782 DEE458782:DEI458782 DOA458782:DOE458782 DXW458782:DYA458782 EHS458782:EHW458782 ERO458782:ERS458782 FBK458782:FBO458782 FLG458782:FLK458782 FVC458782:FVG458782 GEY458782:GFC458782 GOU458782:GOY458782 GYQ458782:GYU458782 HIM458782:HIQ458782 HSI458782:HSM458782 ICE458782:ICI458782 IMA458782:IME458782 IVW458782:IWA458782 JFS458782:JFW458782 JPO458782:JPS458782 JZK458782:JZO458782 KJG458782:KJK458782 KTC458782:KTG458782 LCY458782:LDC458782 LMU458782:LMY458782 LWQ458782:LWU458782 MGM458782:MGQ458782 MQI458782:MQM458782 NAE458782:NAI458782 NKA458782:NKE458782 NTW458782:NUA458782 ODS458782:ODW458782 ONO458782:ONS458782 OXK458782:OXO458782 PHG458782:PHK458782 PRC458782:PRG458782 QAY458782:QBC458782 QKU458782:QKY458782 QUQ458782:QUU458782 REM458782:REQ458782 ROI458782:ROM458782 RYE458782:RYI458782 SIA458782:SIE458782 SRW458782:SSA458782 TBS458782:TBW458782 TLO458782:TLS458782 TVK458782:TVO458782 UFG458782:UFK458782 UPC458782:UPG458782 UYY458782:UZC458782 VIU458782:VIY458782 VSQ458782:VSU458782 WCM458782:WCQ458782 WMI458782:WMM458782 WWE458782:WWI458782 W524318:AA524318 JS524318:JW524318 TO524318:TS524318 ADK524318:ADO524318 ANG524318:ANK524318 AXC524318:AXG524318 BGY524318:BHC524318 BQU524318:BQY524318 CAQ524318:CAU524318 CKM524318:CKQ524318 CUI524318:CUM524318 DEE524318:DEI524318 DOA524318:DOE524318 DXW524318:DYA524318 EHS524318:EHW524318 ERO524318:ERS524318 FBK524318:FBO524318 FLG524318:FLK524318 FVC524318:FVG524318 GEY524318:GFC524318 GOU524318:GOY524318 GYQ524318:GYU524318 HIM524318:HIQ524318 HSI524318:HSM524318 ICE524318:ICI524318 IMA524318:IME524318 IVW524318:IWA524318 JFS524318:JFW524318 JPO524318:JPS524318 JZK524318:JZO524318 KJG524318:KJK524318 KTC524318:KTG524318 LCY524318:LDC524318 LMU524318:LMY524318 LWQ524318:LWU524318 MGM524318:MGQ524318 MQI524318:MQM524318 NAE524318:NAI524318 NKA524318:NKE524318 NTW524318:NUA524318 ODS524318:ODW524318 ONO524318:ONS524318 OXK524318:OXO524318 PHG524318:PHK524318 PRC524318:PRG524318 QAY524318:QBC524318 QKU524318:QKY524318 QUQ524318:QUU524318 REM524318:REQ524318 ROI524318:ROM524318 RYE524318:RYI524318 SIA524318:SIE524318 SRW524318:SSA524318 TBS524318:TBW524318 TLO524318:TLS524318 TVK524318:TVO524318 UFG524318:UFK524318 UPC524318:UPG524318 UYY524318:UZC524318 VIU524318:VIY524318 VSQ524318:VSU524318 WCM524318:WCQ524318 WMI524318:WMM524318 WWE524318:WWI524318 W589854:AA589854 JS589854:JW589854 TO589854:TS589854 ADK589854:ADO589854 ANG589854:ANK589854 AXC589854:AXG589854 BGY589854:BHC589854 BQU589854:BQY589854 CAQ589854:CAU589854 CKM589854:CKQ589854 CUI589854:CUM589854 DEE589854:DEI589854 DOA589854:DOE589854 DXW589854:DYA589854 EHS589854:EHW589854 ERO589854:ERS589854 FBK589854:FBO589854 FLG589854:FLK589854 FVC589854:FVG589854 GEY589854:GFC589854 GOU589854:GOY589854 GYQ589854:GYU589854 HIM589854:HIQ589854 HSI589854:HSM589854 ICE589854:ICI589854 IMA589854:IME589854 IVW589854:IWA589854 JFS589854:JFW589854 JPO589854:JPS589854 JZK589854:JZO589854 KJG589854:KJK589854 KTC589854:KTG589854 LCY589854:LDC589854 LMU589854:LMY589854 LWQ589854:LWU589854 MGM589854:MGQ589854 MQI589854:MQM589854 NAE589854:NAI589854 NKA589854:NKE589854 NTW589854:NUA589854 ODS589854:ODW589854 ONO589854:ONS589854 OXK589854:OXO589854 PHG589854:PHK589854 PRC589854:PRG589854 QAY589854:QBC589854 QKU589854:QKY589854 QUQ589854:QUU589854 REM589854:REQ589854 ROI589854:ROM589854 RYE589854:RYI589854 SIA589854:SIE589854 SRW589854:SSA589854 TBS589854:TBW589854 TLO589854:TLS589854 TVK589854:TVO589854 UFG589854:UFK589854 UPC589854:UPG589854 UYY589854:UZC589854 VIU589854:VIY589854 VSQ589854:VSU589854 WCM589854:WCQ589854 WMI589854:WMM589854 WWE589854:WWI589854 W655390:AA655390 JS655390:JW655390 TO655390:TS655390 ADK655390:ADO655390 ANG655390:ANK655390 AXC655390:AXG655390 BGY655390:BHC655390 BQU655390:BQY655390 CAQ655390:CAU655390 CKM655390:CKQ655390 CUI655390:CUM655390 DEE655390:DEI655390 DOA655390:DOE655390 DXW655390:DYA655390 EHS655390:EHW655390 ERO655390:ERS655390 FBK655390:FBO655390 FLG655390:FLK655390 FVC655390:FVG655390 GEY655390:GFC655390 GOU655390:GOY655390 GYQ655390:GYU655390 HIM655390:HIQ655390 HSI655390:HSM655390 ICE655390:ICI655390 IMA655390:IME655390 IVW655390:IWA655390 JFS655390:JFW655390 JPO655390:JPS655390 JZK655390:JZO655390 KJG655390:KJK655390 KTC655390:KTG655390 LCY655390:LDC655390 LMU655390:LMY655390 LWQ655390:LWU655390 MGM655390:MGQ655390 MQI655390:MQM655390 NAE655390:NAI655390 NKA655390:NKE655390 NTW655390:NUA655390 ODS655390:ODW655390 ONO655390:ONS655390 OXK655390:OXO655390 PHG655390:PHK655390 PRC655390:PRG655390 QAY655390:QBC655390 QKU655390:QKY655390 QUQ655390:QUU655390 REM655390:REQ655390 ROI655390:ROM655390 RYE655390:RYI655390 SIA655390:SIE655390 SRW655390:SSA655390 TBS655390:TBW655390 TLO655390:TLS655390 TVK655390:TVO655390 UFG655390:UFK655390 UPC655390:UPG655390 UYY655390:UZC655390 VIU655390:VIY655390 VSQ655390:VSU655390 WCM655390:WCQ655390 WMI655390:WMM655390 WWE655390:WWI655390 W720926:AA720926 JS720926:JW720926 TO720926:TS720926 ADK720926:ADO720926 ANG720926:ANK720926 AXC720926:AXG720926 BGY720926:BHC720926 BQU720926:BQY720926 CAQ720926:CAU720926 CKM720926:CKQ720926 CUI720926:CUM720926 DEE720926:DEI720926 DOA720926:DOE720926 DXW720926:DYA720926 EHS720926:EHW720926 ERO720926:ERS720926 FBK720926:FBO720926 FLG720926:FLK720926 FVC720926:FVG720926 GEY720926:GFC720926 GOU720926:GOY720926 GYQ720926:GYU720926 HIM720926:HIQ720926 HSI720926:HSM720926 ICE720926:ICI720926 IMA720926:IME720926 IVW720926:IWA720926 JFS720926:JFW720926 JPO720926:JPS720926 JZK720926:JZO720926 KJG720926:KJK720926 KTC720926:KTG720926 LCY720926:LDC720926 LMU720926:LMY720926 LWQ720926:LWU720926 MGM720926:MGQ720926 MQI720926:MQM720926 NAE720926:NAI720926 NKA720926:NKE720926 NTW720926:NUA720926 ODS720926:ODW720926 ONO720926:ONS720926 OXK720926:OXO720926 PHG720926:PHK720926 PRC720926:PRG720926 QAY720926:QBC720926 QKU720926:QKY720926 QUQ720926:QUU720926 REM720926:REQ720926 ROI720926:ROM720926 RYE720926:RYI720926 SIA720926:SIE720926 SRW720926:SSA720926 TBS720926:TBW720926 TLO720926:TLS720926 TVK720926:TVO720926 UFG720926:UFK720926 UPC720926:UPG720926 UYY720926:UZC720926 VIU720926:VIY720926 VSQ720926:VSU720926 WCM720926:WCQ720926 WMI720926:WMM720926 WWE720926:WWI720926 W786462:AA786462 JS786462:JW786462 TO786462:TS786462 ADK786462:ADO786462 ANG786462:ANK786462 AXC786462:AXG786462 BGY786462:BHC786462 BQU786462:BQY786462 CAQ786462:CAU786462 CKM786462:CKQ786462 CUI786462:CUM786462 DEE786462:DEI786462 DOA786462:DOE786462 DXW786462:DYA786462 EHS786462:EHW786462 ERO786462:ERS786462 FBK786462:FBO786462 FLG786462:FLK786462 FVC786462:FVG786462 GEY786462:GFC786462 GOU786462:GOY786462 GYQ786462:GYU786462 HIM786462:HIQ786462 HSI786462:HSM786462 ICE786462:ICI786462 IMA786462:IME786462 IVW786462:IWA786462 JFS786462:JFW786462 JPO786462:JPS786462 JZK786462:JZO786462 KJG786462:KJK786462 KTC786462:KTG786462 LCY786462:LDC786462 LMU786462:LMY786462 LWQ786462:LWU786462 MGM786462:MGQ786462 MQI786462:MQM786462 NAE786462:NAI786462 NKA786462:NKE786462 NTW786462:NUA786462 ODS786462:ODW786462 ONO786462:ONS786462 OXK786462:OXO786462 PHG786462:PHK786462 PRC786462:PRG786462 QAY786462:QBC786462 QKU786462:QKY786462 QUQ786462:QUU786462 REM786462:REQ786462 ROI786462:ROM786462 RYE786462:RYI786462 SIA786462:SIE786462 SRW786462:SSA786462 TBS786462:TBW786462 TLO786462:TLS786462 TVK786462:TVO786462 UFG786462:UFK786462 UPC786462:UPG786462 UYY786462:UZC786462 VIU786462:VIY786462 VSQ786462:VSU786462 WCM786462:WCQ786462 WMI786462:WMM786462 WWE786462:WWI786462 W851998:AA851998 JS851998:JW851998 TO851998:TS851998 ADK851998:ADO851998 ANG851998:ANK851998 AXC851998:AXG851998 BGY851998:BHC851998 BQU851998:BQY851998 CAQ851998:CAU851998 CKM851998:CKQ851998 CUI851998:CUM851998 DEE851998:DEI851998 DOA851998:DOE851998 DXW851998:DYA851998 EHS851998:EHW851998 ERO851998:ERS851998 FBK851998:FBO851998 FLG851998:FLK851998 FVC851998:FVG851998 GEY851998:GFC851998 GOU851998:GOY851998 GYQ851998:GYU851998 HIM851998:HIQ851998 HSI851998:HSM851998 ICE851998:ICI851998 IMA851998:IME851998 IVW851998:IWA851998 JFS851998:JFW851998 JPO851998:JPS851998 JZK851998:JZO851998 KJG851998:KJK851998 KTC851998:KTG851998 LCY851998:LDC851998 LMU851998:LMY851998 LWQ851998:LWU851998 MGM851998:MGQ851998 MQI851998:MQM851998 NAE851998:NAI851998 NKA851998:NKE851998 NTW851998:NUA851998 ODS851998:ODW851998 ONO851998:ONS851998 OXK851998:OXO851998 PHG851998:PHK851998 PRC851998:PRG851998 QAY851998:QBC851998 QKU851998:QKY851998 QUQ851998:QUU851998 REM851998:REQ851998 ROI851998:ROM851998 RYE851998:RYI851998 SIA851998:SIE851998 SRW851998:SSA851998 TBS851998:TBW851998 TLO851998:TLS851998 TVK851998:TVO851998 UFG851998:UFK851998 UPC851998:UPG851998 UYY851998:UZC851998 VIU851998:VIY851998 VSQ851998:VSU851998 WCM851998:WCQ851998 WMI851998:WMM851998 WWE851998:WWI851998 W917534:AA917534 JS917534:JW917534 TO917534:TS917534 ADK917534:ADO917534 ANG917534:ANK917534 AXC917534:AXG917534 BGY917534:BHC917534 BQU917534:BQY917534 CAQ917534:CAU917534 CKM917534:CKQ917534 CUI917534:CUM917534 DEE917534:DEI917534 DOA917534:DOE917534 DXW917534:DYA917534 EHS917534:EHW917534 ERO917534:ERS917534 FBK917534:FBO917534 FLG917534:FLK917534 FVC917534:FVG917534 GEY917534:GFC917534 GOU917534:GOY917534 GYQ917534:GYU917534 HIM917534:HIQ917534 HSI917534:HSM917534 ICE917534:ICI917534 IMA917534:IME917534 IVW917534:IWA917534 JFS917534:JFW917534 JPO917534:JPS917534 JZK917534:JZO917534 KJG917534:KJK917534 KTC917534:KTG917534 LCY917534:LDC917534 LMU917534:LMY917534 LWQ917534:LWU917534 MGM917534:MGQ917534 MQI917534:MQM917534 NAE917534:NAI917534 NKA917534:NKE917534 NTW917534:NUA917534 ODS917534:ODW917534 ONO917534:ONS917534 OXK917534:OXO917534 PHG917534:PHK917534 PRC917534:PRG917534 QAY917534:QBC917534 QKU917534:QKY917534 QUQ917534:QUU917534 REM917534:REQ917534 ROI917534:ROM917534 RYE917534:RYI917534 SIA917534:SIE917534 SRW917534:SSA917534 TBS917534:TBW917534 TLO917534:TLS917534 TVK917534:TVO917534 UFG917534:UFK917534 UPC917534:UPG917534 UYY917534:UZC917534 VIU917534:VIY917534 VSQ917534:VSU917534 WCM917534:WCQ917534 WMI917534:WMM917534 WWE917534:WWI917534 W983070:AA983070 JS983070:JW983070 TO983070:TS983070 ADK983070:ADO983070 ANG983070:ANK983070 AXC983070:AXG983070 BGY983070:BHC983070 BQU983070:BQY983070 CAQ983070:CAU983070 CKM983070:CKQ983070 CUI983070:CUM983070 DEE983070:DEI983070 DOA983070:DOE983070 DXW983070:DYA983070 EHS983070:EHW983070 ERO983070:ERS983070 FBK983070:FBO983070 FLG983070:FLK983070 FVC983070:FVG983070 GEY983070:GFC983070 GOU983070:GOY983070 GYQ983070:GYU983070 HIM983070:HIQ983070 HSI983070:HSM983070 ICE983070:ICI983070 IMA983070:IME983070 IVW983070:IWA983070 JFS983070:JFW983070 JPO983070:JPS983070 JZK983070:JZO983070 KJG983070:KJK983070 KTC983070:KTG983070 LCY983070:LDC983070 LMU983070:LMY983070 LWQ983070:LWU983070 MGM983070:MGQ983070 MQI983070:MQM983070 NAE983070:NAI983070 NKA983070:NKE983070 NTW983070:NUA983070 ODS983070:ODW983070 ONO983070:ONS983070 OXK983070:OXO983070 PHG983070:PHK983070 PRC983070:PRG983070 QAY983070:QBC983070 QKU983070:QKY983070 QUQ983070:QUU983070 REM983070:REQ983070 ROI983070:ROM983070 RYE983070:RYI983070 SIA983070:SIE983070 SRW983070:SSA983070 TBS983070:TBW983070 TLO983070:TLS983070 TVK983070:TVO983070 UFG983070:UFK983070 UPC983070:UPG983070 UYY983070:UZC983070 VIU983070:VIY983070 VSQ983070:VSU983070 WCM983070:WCQ983070 WMI983070:WMM983070 WWE983070:WWI983070"/>
    <dataValidation allowBlank="1" showInputMessage="1" showErrorMessage="1" prompt="Napíš počet stužiek s rovnakým menom." sqref="I39:I48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WVQ40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O39:O48 U39:U48 AA39:AA48 AG39:AG48 AM39:AM48"/>
    <dataValidation type="textLength" allowBlank="1" showInputMessage="1" showErrorMessage="1" prompt="Vlož ANO/NIE" sqref="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formula1>3</formula1>
      <formula2>3</formula2>
    </dataValidation>
    <dataValidation errorStyle="information" allowBlank="1" showInputMessage="1" showErrorMessage="1" error="chzba" prompt="Zadaj názov na stuhu na triednu knihu." sqref="BI65603:BW65604 LE65603:LS65604 VA65603:VO65604 AEW65603:AFK65604 AOS65603:APG65604 AYO65603:AZC65604 BIK65603:BIY65604 BSG65603:BSU65604 CCC65603:CCQ65604 CLY65603:CMM65604 CVU65603:CWI65604 DFQ65603:DGE65604 DPM65603:DQA65604 DZI65603:DZW65604 EJE65603:EJS65604 ETA65603:ETO65604 FCW65603:FDK65604 FMS65603:FNG65604 FWO65603:FXC65604 GGK65603:GGY65604 GQG65603:GQU65604 HAC65603:HAQ65604 HJY65603:HKM65604 HTU65603:HUI65604 IDQ65603:IEE65604 INM65603:IOA65604 IXI65603:IXW65604 JHE65603:JHS65604 JRA65603:JRO65604 KAW65603:KBK65604 KKS65603:KLG65604 KUO65603:KVC65604 LEK65603:LEY65604 LOG65603:LOU65604 LYC65603:LYQ65604 MHY65603:MIM65604 MRU65603:MSI65604 NBQ65603:NCE65604 NLM65603:NMA65604 NVI65603:NVW65604 OFE65603:OFS65604 OPA65603:OPO65604 OYW65603:OZK65604 PIS65603:PJG65604 PSO65603:PTC65604 QCK65603:QCY65604 QMG65603:QMU65604 QWC65603:QWQ65604 RFY65603:RGM65604 RPU65603:RQI65604 RZQ65603:SAE65604 SJM65603:SKA65604 STI65603:STW65604 TDE65603:TDS65604 TNA65603:TNO65604 TWW65603:TXK65604 UGS65603:UHG65604 UQO65603:URC65604 VAK65603:VAY65604 VKG65603:VKU65604 VUC65603:VUQ65604 WDY65603:WEM65604 WNU65603:WOI65604 WXQ65603:WYE65604 BI131139:BW131140 LE131139:LS131140 VA131139:VO131140 AEW131139:AFK131140 AOS131139:APG131140 AYO131139:AZC131140 BIK131139:BIY131140 BSG131139:BSU131140 CCC131139:CCQ131140 CLY131139:CMM131140 CVU131139:CWI131140 DFQ131139:DGE131140 DPM131139:DQA131140 DZI131139:DZW131140 EJE131139:EJS131140 ETA131139:ETO131140 FCW131139:FDK131140 FMS131139:FNG131140 FWO131139:FXC131140 GGK131139:GGY131140 GQG131139:GQU131140 HAC131139:HAQ131140 HJY131139:HKM131140 HTU131139:HUI131140 IDQ131139:IEE131140 INM131139:IOA131140 IXI131139:IXW131140 JHE131139:JHS131140 JRA131139:JRO131140 KAW131139:KBK131140 KKS131139:KLG131140 KUO131139:KVC131140 LEK131139:LEY131140 LOG131139:LOU131140 LYC131139:LYQ131140 MHY131139:MIM131140 MRU131139:MSI131140 NBQ131139:NCE131140 NLM131139:NMA131140 NVI131139:NVW131140 OFE131139:OFS131140 OPA131139:OPO131140 OYW131139:OZK131140 PIS131139:PJG131140 PSO131139:PTC131140 QCK131139:QCY131140 QMG131139:QMU131140 QWC131139:QWQ131140 RFY131139:RGM131140 RPU131139:RQI131140 RZQ131139:SAE131140 SJM131139:SKA131140 STI131139:STW131140 TDE131139:TDS131140 TNA131139:TNO131140 TWW131139:TXK131140 UGS131139:UHG131140 UQO131139:URC131140 VAK131139:VAY131140 VKG131139:VKU131140 VUC131139:VUQ131140 WDY131139:WEM131140 WNU131139:WOI131140 WXQ131139:WYE131140 BI196675:BW196676 LE196675:LS196676 VA196675:VO196676 AEW196675:AFK196676 AOS196675:APG196676 AYO196675:AZC196676 BIK196675:BIY196676 BSG196675:BSU196676 CCC196675:CCQ196676 CLY196675:CMM196676 CVU196675:CWI196676 DFQ196675:DGE196676 DPM196675:DQA196676 DZI196675:DZW196676 EJE196675:EJS196676 ETA196675:ETO196676 FCW196675:FDK196676 FMS196675:FNG196676 FWO196675:FXC196676 GGK196675:GGY196676 GQG196675:GQU196676 HAC196675:HAQ196676 HJY196675:HKM196676 HTU196675:HUI196676 IDQ196675:IEE196676 INM196675:IOA196676 IXI196675:IXW196676 JHE196675:JHS196676 JRA196675:JRO196676 KAW196675:KBK196676 KKS196675:KLG196676 KUO196675:KVC196676 LEK196675:LEY196676 LOG196675:LOU196676 LYC196675:LYQ196676 MHY196675:MIM196676 MRU196675:MSI196676 NBQ196675:NCE196676 NLM196675:NMA196676 NVI196675:NVW196676 OFE196675:OFS196676 OPA196675:OPO196676 OYW196675:OZK196676 PIS196675:PJG196676 PSO196675:PTC196676 QCK196675:QCY196676 QMG196675:QMU196676 QWC196675:QWQ196676 RFY196675:RGM196676 RPU196675:RQI196676 RZQ196675:SAE196676 SJM196675:SKA196676 STI196675:STW196676 TDE196675:TDS196676 TNA196675:TNO196676 TWW196675:TXK196676 UGS196675:UHG196676 UQO196675:URC196676 VAK196675:VAY196676 VKG196675:VKU196676 VUC196675:VUQ196676 WDY196675:WEM196676 WNU196675:WOI196676 WXQ196675:WYE196676 BI262211:BW262212 LE262211:LS262212 VA262211:VO262212 AEW262211:AFK262212 AOS262211:APG262212 AYO262211:AZC262212 BIK262211:BIY262212 BSG262211:BSU262212 CCC262211:CCQ262212 CLY262211:CMM262212 CVU262211:CWI262212 DFQ262211:DGE262212 DPM262211:DQA262212 DZI262211:DZW262212 EJE262211:EJS262212 ETA262211:ETO262212 FCW262211:FDK262212 FMS262211:FNG262212 FWO262211:FXC262212 GGK262211:GGY262212 GQG262211:GQU262212 HAC262211:HAQ262212 HJY262211:HKM262212 HTU262211:HUI262212 IDQ262211:IEE262212 INM262211:IOA262212 IXI262211:IXW262212 JHE262211:JHS262212 JRA262211:JRO262212 KAW262211:KBK262212 KKS262211:KLG262212 KUO262211:KVC262212 LEK262211:LEY262212 LOG262211:LOU262212 LYC262211:LYQ262212 MHY262211:MIM262212 MRU262211:MSI262212 NBQ262211:NCE262212 NLM262211:NMA262212 NVI262211:NVW262212 OFE262211:OFS262212 OPA262211:OPO262212 OYW262211:OZK262212 PIS262211:PJG262212 PSO262211:PTC262212 QCK262211:QCY262212 QMG262211:QMU262212 QWC262211:QWQ262212 RFY262211:RGM262212 RPU262211:RQI262212 RZQ262211:SAE262212 SJM262211:SKA262212 STI262211:STW262212 TDE262211:TDS262212 TNA262211:TNO262212 TWW262211:TXK262212 UGS262211:UHG262212 UQO262211:URC262212 VAK262211:VAY262212 VKG262211:VKU262212 VUC262211:VUQ262212 WDY262211:WEM262212 WNU262211:WOI262212 WXQ262211:WYE262212 BI327747:BW327748 LE327747:LS327748 VA327747:VO327748 AEW327747:AFK327748 AOS327747:APG327748 AYO327747:AZC327748 BIK327747:BIY327748 BSG327747:BSU327748 CCC327747:CCQ327748 CLY327747:CMM327748 CVU327747:CWI327748 DFQ327747:DGE327748 DPM327747:DQA327748 DZI327747:DZW327748 EJE327747:EJS327748 ETA327747:ETO327748 FCW327747:FDK327748 FMS327747:FNG327748 FWO327747:FXC327748 GGK327747:GGY327748 GQG327747:GQU327748 HAC327747:HAQ327748 HJY327747:HKM327748 HTU327747:HUI327748 IDQ327747:IEE327748 INM327747:IOA327748 IXI327747:IXW327748 JHE327747:JHS327748 JRA327747:JRO327748 KAW327747:KBK327748 KKS327747:KLG327748 KUO327747:KVC327748 LEK327747:LEY327748 LOG327747:LOU327748 LYC327747:LYQ327748 MHY327747:MIM327748 MRU327747:MSI327748 NBQ327747:NCE327748 NLM327747:NMA327748 NVI327747:NVW327748 OFE327747:OFS327748 OPA327747:OPO327748 OYW327747:OZK327748 PIS327747:PJG327748 PSO327747:PTC327748 QCK327747:QCY327748 QMG327747:QMU327748 QWC327747:QWQ327748 RFY327747:RGM327748 RPU327747:RQI327748 RZQ327747:SAE327748 SJM327747:SKA327748 STI327747:STW327748 TDE327747:TDS327748 TNA327747:TNO327748 TWW327747:TXK327748 UGS327747:UHG327748 UQO327747:URC327748 VAK327747:VAY327748 VKG327747:VKU327748 VUC327747:VUQ327748 WDY327747:WEM327748 WNU327747:WOI327748 WXQ327747:WYE327748 BI393283:BW393284 LE393283:LS393284 VA393283:VO393284 AEW393283:AFK393284 AOS393283:APG393284 AYO393283:AZC393284 BIK393283:BIY393284 BSG393283:BSU393284 CCC393283:CCQ393284 CLY393283:CMM393284 CVU393283:CWI393284 DFQ393283:DGE393284 DPM393283:DQA393284 DZI393283:DZW393284 EJE393283:EJS393284 ETA393283:ETO393284 FCW393283:FDK393284 FMS393283:FNG393284 FWO393283:FXC393284 GGK393283:GGY393284 GQG393283:GQU393284 HAC393283:HAQ393284 HJY393283:HKM393284 HTU393283:HUI393284 IDQ393283:IEE393284 INM393283:IOA393284 IXI393283:IXW393284 JHE393283:JHS393284 JRA393283:JRO393284 KAW393283:KBK393284 KKS393283:KLG393284 KUO393283:KVC393284 LEK393283:LEY393284 LOG393283:LOU393284 LYC393283:LYQ393284 MHY393283:MIM393284 MRU393283:MSI393284 NBQ393283:NCE393284 NLM393283:NMA393284 NVI393283:NVW393284 OFE393283:OFS393284 OPA393283:OPO393284 OYW393283:OZK393284 PIS393283:PJG393284 PSO393283:PTC393284 QCK393283:QCY393284 QMG393283:QMU393284 QWC393283:QWQ393284 RFY393283:RGM393284 RPU393283:RQI393284 RZQ393283:SAE393284 SJM393283:SKA393284 STI393283:STW393284 TDE393283:TDS393284 TNA393283:TNO393284 TWW393283:TXK393284 UGS393283:UHG393284 UQO393283:URC393284 VAK393283:VAY393284 VKG393283:VKU393284 VUC393283:VUQ393284 WDY393283:WEM393284 WNU393283:WOI393284 WXQ393283:WYE393284 BI458819:BW458820 LE458819:LS458820 VA458819:VO458820 AEW458819:AFK458820 AOS458819:APG458820 AYO458819:AZC458820 BIK458819:BIY458820 BSG458819:BSU458820 CCC458819:CCQ458820 CLY458819:CMM458820 CVU458819:CWI458820 DFQ458819:DGE458820 DPM458819:DQA458820 DZI458819:DZW458820 EJE458819:EJS458820 ETA458819:ETO458820 FCW458819:FDK458820 FMS458819:FNG458820 FWO458819:FXC458820 GGK458819:GGY458820 GQG458819:GQU458820 HAC458819:HAQ458820 HJY458819:HKM458820 HTU458819:HUI458820 IDQ458819:IEE458820 INM458819:IOA458820 IXI458819:IXW458820 JHE458819:JHS458820 JRA458819:JRO458820 KAW458819:KBK458820 KKS458819:KLG458820 KUO458819:KVC458820 LEK458819:LEY458820 LOG458819:LOU458820 LYC458819:LYQ458820 MHY458819:MIM458820 MRU458819:MSI458820 NBQ458819:NCE458820 NLM458819:NMA458820 NVI458819:NVW458820 OFE458819:OFS458820 OPA458819:OPO458820 OYW458819:OZK458820 PIS458819:PJG458820 PSO458819:PTC458820 QCK458819:QCY458820 QMG458819:QMU458820 QWC458819:QWQ458820 RFY458819:RGM458820 RPU458819:RQI458820 RZQ458819:SAE458820 SJM458819:SKA458820 STI458819:STW458820 TDE458819:TDS458820 TNA458819:TNO458820 TWW458819:TXK458820 UGS458819:UHG458820 UQO458819:URC458820 VAK458819:VAY458820 VKG458819:VKU458820 VUC458819:VUQ458820 WDY458819:WEM458820 WNU458819:WOI458820 WXQ458819:WYE458820 BI524355:BW524356 LE524355:LS524356 VA524355:VO524356 AEW524355:AFK524356 AOS524355:APG524356 AYO524355:AZC524356 BIK524355:BIY524356 BSG524355:BSU524356 CCC524355:CCQ524356 CLY524355:CMM524356 CVU524355:CWI524356 DFQ524355:DGE524356 DPM524355:DQA524356 DZI524355:DZW524356 EJE524355:EJS524356 ETA524355:ETO524356 FCW524355:FDK524356 FMS524355:FNG524356 FWO524355:FXC524356 GGK524355:GGY524356 GQG524355:GQU524356 HAC524355:HAQ524356 HJY524355:HKM524356 HTU524355:HUI524356 IDQ524355:IEE524356 INM524355:IOA524356 IXI524355:IXW524356 JHE524355:JHS524356 JRA524355:JRO524356 KAW524355:KBK524356 KKS524355:KLG524356 KUO524355:KVC524356 LEK524355:LEY524356 LOG524355:LOU524356 LYC524355:LYQ524356 MHY524355:MIM524356 MRU524355:MSI524356 NBQ524355:NCE524356 NLM524355:NMA524356 NVI524355:NVW524356 OFE524355:OFS524356 OPA524355:OPO524356 OYW524355:OZK524356 PIS524355:PJG524356 PSO524355:PTC524356 QCK524355:QCY524356 QMG524355:QMU524356 QWC524355:QWQ524356 RFY524355:RGM524356 RPU524355:RQI524356 RZQ524355:SAE524356 SJM524355:SKA524356 STI524355:STW524356 TDE524355:TDS524356 TNA524355:TNO524356 TWW524355:TXK524356 UGS524355:UHG524356 UQO524355:URC524356 VAK524355:VAY524356 VKG524355:VKU524356 VUC524355:VUQ524356 WDY524355:WEM524356 WNU524355:WOI524356 WXQ524355:WYE524356 BI589891:BW589892 LE589891:LS589892 VA589891:VO589892 AEW589891:AFK589892 AOS589891:APG589892 AYO589891:AZC589892 BIK589891:BIY589892 BSG589891:BSU589892 CCC589891:CCQ589892 CLY589891:CMM589892 CVU589891:CWI589892 DFQ589891:DGE589892 DPM589891:DQA589892 DZI589891:DZW589892 EJE589891:EJS589892 ETA589891:ETO589892 FCW589891:FDK589892 FMS589891:FNG589892 FWO589891:FXC589892 GGK589891:GGY589892 GQG589891:GQU589892 HAC589891:HAQ589892 HJY589891:HKM589892 HTU589891:HUI589892 IDQ589891:IEE589892 INM589891:IOA589892 IXI589891:IXW589892 JHE589891:JHS589892 JRA589891:JRO589892 KAW589891:KBK589892 KKS589891:KLG589892 KUO589891:KVC589892 LEK589891:LEY589892 LOG589891:LOU589892 LYC589891:LYQ589892 MHY589891:MIM589892 MRU589891:MSI589892 NBQ589891:NCE589892 NLM589891:NMA589892 NVI589891:NVW589892 OFE589891:OFS589892 OPA589891:OPO589892 OYW589891:OZK589892 PIS589891:PJG589892 PSO589891:PTC589892 QCK589891:QCY589892 QMG589891:QMU589892 QWC589891:QWQ589892 RFY589891:RGM589892 RPU589891:RQI589892 RZQ589891:SAE589892 SJM589891:SKA589892 STI589891:STW589892 TDE589891:TDS589892 TNA589891:TNO589892 TWW589891:TXK589892 UGS589891:UHG589892 UQO589891:URC589892 VAK589891:VAY589892 VKG589891:VKU589892 VUC589891:VUQ589892 WDY589891:WEM589892 WNU589891:WOI589892 WXQ589891:WYE589892 BI655427:BW655428 LE655427:LS655428 VA655427:VO655428 AEW655427:AFK655428 AOS655427:APG655428 AYO655427:AZC655428 BIK655427:BIY655428 BSG655427:BSU655428 CCC655427:CCQ655428 CLY655427:CMM655428 CVU655427:CWI655428 DFQ655427:DGE655428 DPM655427:DQA655428 DZI655427:DZW655428 EJE655427:EJS655428 ETA655427:ETO655428 FCW655427:FDK655428 FMS655427:FNG655428 FWO655427:FXC655428 GGK655427:GGY655428 GQG655427:GQU655428 HAC655427:HAQ655428 HJY655427:HKM655428 HTU655427:HUI655428 IDQ655427:IEE655428 INM655427:IOA655428 IXI655427:IXW655428 JHE655427:JHS655428 JRA655427:JRO655428 KAW655427:KBK655428 KKS655427:KLG655428 KUO655427:KVC655428 LEK655427:LEY655428 LOG655427:LOU655428 LYC655427:LYQ655428 MHY655427:MIM655428 MRU655427:MSI655428 NBQ655427:NCE655428 NLM655427:NMA655428 NVI655427:NVW655428 OFE655427:OFS655428 OPA655427:OPO655428 OYW655427:OZK655428 PIS655427:PJG655428 PSO655427:PTC655428 QCK655427:QCY655428 QMG655427:QMU655428 QWC655427:QWQ655428 RFY655427:RGM655428 RPU655427:RQI655428 RZQ655427:SAE655428 SJM655427:SKA655428 STI655427:STW655428 TDE655427:TDS655428 TNA655427:TNO655428 TWW655427:TXK655428 UGS655427:UHG655428 UQO655427:URC655428 VAK655427:VAY655428 VKG655427:VKU655428 VUC655427:VUQ655428 WDY655427:WEM655428 WNU655427:WOI655428 WXQ655427:WYE655428 BI720963:BW720964 LE720963:LS720964 VA720963:VO720964 AEW720963:AFK720964 AOS720963:APG720964 AYO720963:AZC720964 BIK720963:BIY720964 BSG720963:BSU720964 CCC720963:CCQ720964 CLY720963:CMM720964 CVU720963:CWI720964 DFQ720963:DGE720964 DPM720963:DQA720964 DZI720963:DZW720964 EJE720963:EJS720964 ETA720963:ETO720964 FCW720963:FDK720964 FMS720963:FNG720964 FWO720963:FXC720964 GGK720963:GGY720964 GQG720963:GQU720964 HAC720963:HAQ720964 HJY720963:HKM720964 HTU720963:HUI720964 IDQ720963:IEE720964 INM720963:IOA720964 IXI720963:IXW720964 JHE720963:JHS720964 JRA720963:JRO720964 KAW720963:KBK720964 KKS720963:KLG720964 KUO720963:KVC720964 LEK720963:LEY720964 LOG720963:LOU720964 LYC720963:LYQ720964 MHY720963:MIM720964 MRU720963:MSI720964 NBQ720963:NCE720964 NLM720963:NMA720964 NVI720963:NVW720964 OFE720963:OFS720964 OPA720963:OPO720964 OYW720963:OZK720964 PIS720963:PJG720964 PSO720963:PTC720964 QCK720963:QCY720964 QMG720963:QMU720964 QWC720963:QWQ720964 RFY720963:RGM720964 RPU720963:RQI720964 RZQ720963:SAE720964 SJM720963:SKA720964 STI720963:STW720964 TDE720963:TDS720964 TNA720963:TNO720964 TWW720963:TXK720964 UGS720963:UHG720964 UQO720963:URC720964 VAK720963:VAY720964 VKG720963:VKU720964 VUC720963:VUQ720964 WDY720963:WEM720964 WNU720963:WOI720964 WXQ720963:WYE720964 BI786499:BW786500 LE786499:LS786500 VA786499:VO786500 AEW786499:AFK786500 AOS786499:APG786500 AYO786499:AZC786500 BIK786499:BIY786500 BSG786499:BSU786500 CCC786499:CCQ786500 CLY786499:CMM786500 CVU786499:CWI786500 DFQ786499:DGE786500 DPM786499:DQA786500 DZI786499:DZW786500 EJE786499:EJS786500 ETA786499:ETO786500 FCW786499:FDK786500 FMS786499:FNG786500 FWO786499:FXC786500 GGK786499:GGY786500 GQG786499:GQU786500 HAC786499:HAQ786500 HJY786499:HKM786500 HTU786499:HUI786500 IDQ786499:IEE786500 INM786499:IOA786500 IXI786499:IXW786500 JHE786499:JHS786500 JRA786499:JRO786500 KAW786499:KBK786500 KKS786499:KLG786500 KUO786499:KVC786500 LEK786499:LEY786500 LOG786499:LOU786500 LYC786499:LYQ786500 MHY786499:MIM786500 MRU786499:MSI786500 NBQ786499:NCE786500 NLM786499:NMA786500 NVI786499:NVW786500 OFE786499:OFS786500 OPA786499:OPO786500 OYW786499:OZK786500 PIS786499:PJG786500 PSO786499:PTC786500 QCK786499:QCY786500 QMG786499:QMU786500 QWC786499:QWQ786500 RFY786499:RGM786500 RPU786499:RQI786500 RZQ786499:SAE786500 SJM786499:SKA786500 STI786499:STW786500 TDE786499:TDS786500 TNA786499:TNO786500 TWW786499:TXK786500 UGS786499:UHG786500 UQO786499:URC786500 VAK786499:VAY786500 VKG786499:VKU786500 VUC786499:VUQ786500 WDY786499:WEM786500 WNU786499:WOI786500 WXQ786499:WYE786500 BI852035:BW852036 LE852035:LS852036 VA852035:VO852036 AEW852035:AFK852036 AOS852035:APG852036 AYO852035:AZC852036 BIK852035:BIY852036 BSG852035:BSU852036 CCC852035:CCQ852036 CLY852035:CMM852036 CVU852035:CWI852036 DFQ852035:DGE852036 DPM852035:DQA852036 DZI852035:DZW852036 EJE852035:EJS852036 ETA852035:ETO852036 FCW852035:FDK852036 FMS852035:FNG852036 FWO852035:FXC852036 GGK852035:GGY852036 GQG852035:GQU852036 HAC852035:HAQ852036 HJY852035:HKM852036 HTU852035:HUI852036 IDQ852035:IEE852036 INM852035:IOA852036 IXI852035:IXW852036 JHE852035:JHS852036 JRA852035:JRO852036 KAW852035:KBK852036 KKS852035:KLG852036 KUO852035:KVC852036 LEK852035:LEY852036 LOG852035:LOU852036 LYC852035:LYQ852036 MHY852035:MIM852036 MRU852035:MSI852036 NBQ852035:NCE852036 NLM852035:NMA852036 NVI852035:NVW852036 OFE852035:OFS852036 OPA852035:OPO852036 OYW852035:OZK852036 PIS852035:PJG852036 PSO852035:PTC852036 QCK852035:QCY852036 QMG852035:QMU852036 QWC852035:QWQ852036 RFY852035:RGM852036 RPU852035:RQI852036 RZQ852035:SAE852036 SJM852035:SKA852036 STI852035:STW852036 TDE852035:TDS852036 TNA852035:TNO852036 TWW852035:TXK852036 UGS852035:UHG852036 UQO852035:URC852036 VAK852035:VAY852036 VKG852035:VKU852036 VUC852035:VUQ852036 WDY852035:WEM852036 WNU852035:WOI852036 WXQ852035:WYE852036 BI917571:BW917572 LE917571:LS917572 VA917571:VO917572 AEW917571:AFK917572 AOS917571:APG917572 AYO917571:AZC917572 BIK917571:BIY917572 BSG917571:BSU917572 CCC917571:CCQ917572 CLY917571:CMM917572 CVU917571:CWI917572 DFQ917571:DGE917572 DPM917571:DQA917572 DZI917571:DZW917572 EJE917571:EJS917572 ETA917571:ETO917572 FCW917571:FDK917572 FMS917571:FNG917572 FWO917571:FXC917572 GGK917571:GGY917572 GQG917571:GQU917572 HAC917571:HAQ917572 HJY917571:HKM917572 HTU917571:HUI917572 IDQ917571:IEE917572 INM917571:IOA917572 IXI917571:IXW917572 JHE917571:JHS917572 JRA917571:JRO917572 KAW917571:KBK917572 KKS917571:KLG917572 KUO917571:KVC917572 LEK917571:LEY917572 LOG917571:LOU917572 LYC917571:LYQ917572 MHY917571:MIM917572 MRU917571:MSI917572 NBQ917571:NCE917572 NLM917571:NMA917572 NVI917571:NVW917572 OFE917571:OFS917572 OPA917571:OPO917572 OYW917571:OZK917572 PIS917571:PJG917572 PSO917571:PTC917572 QCK917571:QCY917572 QMG917571:QMU917572 QWC917571:QWQ917572 RFY917571:RGM917572 RPU917571:RQI917572 RZQ917571:SAE917572 SJM917571:SKA917572 STI917571:STW917572 TDE917571:TDS917572 TNA917571:TNO917572 TWW917571:TXK917572 UGS917571:UHG917572 UQO917571:URC917572 VAK917571:VAY917572 VKG917571:VKU917572 VUC917571:VUQ917572 WDY917571:WEM917572 WNU917571:WOI917572 WXQ917571:WYE917572 BI983107:BW983108 LE983107:LS983108 VA983107:VO983108 AEW983107:AFK983108 AOS983107:APG983108 AYO983107:AZC983108 BIK983107:BIY983108 BSG983107:BSU983108 CCC983107:CCQ983108 CLY983107:CMM983108 CVU983107:CWI983108 DFQ983107:DGE983108 DPM983107:DQA983108 DZI983107:DZW983108 EJE983107:EJS983108 ETA983107:ETO983108 FCW983107:FDK983108 FMS983107:FNG983108 FWO983107:FXC983108 GGK983107:GGY983108 GQG983107:GQU983108 HAC983107:HAQ983108 HJY983107:HKM983108 HTU983107:HUI983108 IDQ983107:IEE983108 INM983107:IOA983108 IXI983107:IXW983108 JHE983107:JHS983108 JRA983107:JRO983108 KAW983107:KBK983108 KKS983107:KLG983108 KUO983107:KVC983108 LEK983107:LEY983108 LOG983107:LOU983108 LYC983107:LYQ983108 MHY983107:MIM983108 MRU983107:MSI983108 NBQ983107:NCE983108 NLM983107:NMA983108 NVI983107:NVW983108 OFE983107:OFS983108 OPA983107:OPO983108 OYW983107:OZK983108 PIS983107:PJG983108 PSO983107:PTC983108 QCK983107:QCY983108 QMG983107:QMU983108 QWC983107:QWQ983108 RFY983107:RGM983108 RPU983107:RQI983108 RZQ983107:SAE983108 SJM983107:SKA983108 STI983107:STW983108 TDE983107:TDS983108 TNA983107:TNO983108 TWW983107:TXK983108 UGS983107:UHG983108 UQO983107:URC983108 VAK983107:VAY983108 VKG983107:VKU983108 VUC983107:VUQ983108 WDY983107:WEM983108 WNU983107:WOI983108 WXQ983107:WYE983108 WXQ75:WYE79 WNU75:WOI79 WDY75:WEM79 VUC75:VUQ79 VKG75:VKU79 VAK75:VAY79 UQO75:URC79 UGS75:UHG79 TWW75:TXK79 TNA75:TNO79 TDE75:TDS79 STI75:STW79 SJM75:SKA79 RZQ75:SAE79 RPU75:RQI79 RFY75:RGM79 QWC75:QWQ79 QMG75:QMU79 QCK75:QCY79 PSO75:PTC79 PIS75:PJG79 OYW75:OZK79 OPA75:OPO79 OFE75:OFS79 NVI75:NVW79 NLM75:NMA79 NBQ75:NCE79 MRU75:MSI79 MHY75:MIM79 LYC75:LYQ79 LOG75:LOU79 LEK75:LEY79 KUO75:KVC79 KKS75:KLG79 KAW75:KBK79 JRA75:JRO79 JHE75:JHS79 IXI75:IXW79 INM75:IOA79 IDQ75:IEE79 HTU75:HUI79 HJY75:HKM79 HAC75:HAQ79 GQG75:GQU79 GGK75:GGY79 FWO75:FXC79 FMS75:FNG79 FCW75:FDK79 ETA75:ETO79 EJE75:EJS79 DZI75:DZW79 DPM75:DQA79 DFQ75:DGE79 CVU75:CWI79 CLY75:CMM79 CCC75:CCQ79 BSG75:BSU79 BIK75:BIY79 AYO75:AZC79 AOS75:APG79 AEW75:AFK79 VA75:VO79 LE75:LS79 BI75:BW79"/>
    <dataValidation allowBlank="1" showInputMessage="1" showErrorMessage="1" prompt="Zadaj názov na stuhu na dvere._x000a_" sqref="BI84:BW85 LE84:LS85 VA84:VO85 AEW84:AFK85 AOS84:APG85 AYO84:AZC85 BIK84:BIY85 BSG84:BSU85 CCC84:CCQ85 CLY84:CMM85 CVU84:CWI85 DFQ84:DGE85 DPM84:DQA85 DZI84:DZW85 EJE84:EJS85 ETA84:ETO85 FCW84:FDK85 FMS84:FNG85 FWO84:FXC85 GGK84:GGY85 GQG84:GQU85 HAC84:HAQ85 HJY84:HKM85 HTU84:HUI85 IDQ84:IEE85 INM84:IOA85 IXI84:IXW85 JHE84:JHS85 JRA84:JRO85 KAW84:KBK85 KKS84:KLG85 KUO84:KVC85 LEK84:LEY85 LOG84:LOU85 LYC84:LYQ85 MHY84:MIM85 MRU84:MSI85 NBQ84:NCE85 NLM84:NMA85 NVI84:NVW85 OFE84:OFS85 OPA84:OPO85 OYW84:OZK85 PIS84:PJG85 PSO84:PTC85 QCK84:QCY85 QMG84:QMU85 QWC84:QWQ85 RFY84:RGM85 RPU84:RQI85 RZQ84:SAE85 SJM84:SKA85 STI84:STW85 TDE84:TDS85 TNA84:TNO85 TWW84:TXK85 UGS84:UHG85 UQO84:URC85 VAK84:VAY85 VKG84:VKU85 VUC84:VUQ85 WDY84:WEM85 WNU84:WOI85 WXQ84:WYE85 BI65607:BW65608 LE65607:LS65608 VA65607:VO65608 AEW65607:AFK65608 AOS65607:APG65608 AYO65607:AZC65608 BIK65607:BIY65608 BSG65607:BSU65608 CCC65607:CCQ65608 CLY65607:CMM65608 CVU65607:CWI65608 DFQ65607:DGE65608 DPM65607:DQA65608 DZI65607:DZW65608 EJE65607:EJS65608 ETA65607:ETO65608 FCW65607:FDK65608 FMS65607:FNG65608 FWO65607:FXC65608 GGK65607:GGY65608 GQG65607:GQU65608 HAC65607:HAQ65608 HJY65607:HKM65608 HTU65607:HUI65608 IDQ65607:IEE65608 INM65607:IOA65608 IXI65607:IXW65608 JHE65607:JHS65608 JRA65607:JRO65608 KAW65607:KBK65608 KKS65607:KLG65608 KUO65607:KVC65608 LEK65607:LEY65608 LOG65607:LOU65608 LYC65607:LYQ65608 MHY65607:MIM65608 MRU65607:MSI65608 NBQ65607:NCE65608 NLM65607:NMA65608 NVI65607:NVW65608 OFE65607:OFS65608 OPA65607:OPO65608 OYW65607:OZK65608 PIS65607:PJG65608 PSO65607:PTC65608 QCK65607:QCY65608 QMG65607:QMU65608 QWC65607:QWQ65608 RFY65607:RGM65608 RPU65607:RQI65608 RZQ65607:SAE65608 SJM65607:SKA65608 STI65607:STW65608 TDE65607:TDS65608 TNA65607:TNO65608 TWW65607:TXK65608 UGS65607:UHG65608 UQO65607:URC65608 VAK65607:VAY65608 VKG65607:VKU65608 VUC65607:VUQ65608 WDY65607:WEM65608 WNU65607:WOI65608 WXQ65607:WYE65608 BI131143:BW131144 LE131143:LS131144 VA131143:VO131144 AEW131143:AFK131144 AOS131143:APG131144 AYO131143:AZC131144 BIK131143:BIY131144 BSG131143:BSU131144 CCC131143:CCQ131144 CLY131143:CMM131144 CVU131143:CWI131144 DFQ131143:DGE131144 DPM131143:DQA131144 DZI131143:DZW131144 EJE131143:EJS131144 ETA131143:ETO131144 FCW131143:FDK131144 FMS131143:FNG131144 FWO131143:FXC131144 GGK131143:GGY131144 GQG131143:GQU131144 HAC131143:HAQ131144 HJY131143:HKM131144 HTU131143:HUI131144 IDQ131143:IEE131144 INM131143:IOA131144 IXI131143:IXW131144 JHE131143:JHS131144 JRA131143:JRO131144 KAW131143:KBK131144 KKS131143:KLG131144 KUO131143:KVC131144 LEK131143:LEY131144 LOG131143:LOU131144 LYC131143:LYQ131144 MHY131143:MIM131144 MRU131143:MSI131144 NBQ131143:NCE131144 NLM131143:NMA131144 NVI131143:NVW131144 OFE131143:OFS131144 OPA131143:OPO131144 OYW131143:OZK131144 PIS131143:PJG131144 PSO131143:PTC131144 QCK131143:QCY131144 QMG131143:QMU131144 QWC131143:QWQ131144 RFY131143:RGM131144 RPU131143:RQI131144 RZQ131143:SAE131144 SJM131143:SKA131144 STI131143:STW131144 TDE131143:TDS131144 TNA131143:TNO131144 TWW131143:TXK131144 UGS131143:UHG131144 UQO131143:URC131144 VAK131143:VAY131144 VKG131143:VKU131144 VUC131143:VUQ131144 WDY131143:WEM131144 WNU131143:WOI131144 WXQ131143:WYE131144 BI196679:BW196680 LE196679:LS196680 VA196679:VO196680 AEW196679:AFK196680 AOS196679:APG196680 AYO196679:AZC196680 BIK196679:BIY196680 BSG196679:BSU196680 CCC196679:CCQ196680 CLY196679:CMM196680 CVU196679:CWI196680 DFQ196679:DGE196680 DPM196679:DQA196680 DZI196679:DZW196680 EJE196679:EJS196680 ETA196679:ETO196680 FCW196679:FDK196680 FMS196679:FNG196680 FWO196679:FXC196680 GGK196679:GGY196680 GQG196679:GQU196680 HAC196679:HAQ196680 HJY196679:HKM196680 HTU196679:HUI196680 IDQ196679:IEE196680 INM196679:IOA196680 IXI196679:IXW196680 JHE196679:JHS196680 JRA196679:JRO196680 KAW196679:KBK196680 KKS196679:KLG196680 KUO196679:KVC196680 LEK196679:LEY196680 LOG196679:LOU196680 LYC196679:LYQ196680 MHY196679:MIM196680 MRU196679:MSI196680 NBQ196679:NCE196680 NLM196679:NMA196680 NVI196679:NVW196680 OFE196679:OFS196680 OPA196679:OPO196680 OYW196679:OZK196680 PIS196679:PJG196680 PSO196679:PTC196680 QCK196679:QCY196680 QMG196679:QMU196680 QWC196679:QWQ196680 RFY196679:RGM196680 RPU196679:RQI196680 RZQ196679:SAE196680 SJM196679:SKA196680 STI196679:STW196680 TDE196679:TDS196680 TNA196679:TNO196680 TWW196679:TXK196680 UGS196679:UHG196680 UQO196679:URC196680 VAK196679:VAY196680 VKG196679:VKU196680 VUC196679:VUQ196680 WDY196679:WEM196680 WNU196679:WOI196680 WXQ196679:WYE196680 BI262215:BW262216 LE262215:LS262216 VA262215:VO262216 AEW262215:AFK262216 AOS262215:APG262216 AYO262215:AZC262216 BIK262215:BIY262216 BSG262215:BSU262216 CCC262215:CCQ262216 CLY262215:CMM262216 CVU262215:CWI262216 DFQ262215:DGE262216 DPM262215:DQA262216 DZI262215:DZW262216 EJE262215:EJS262216 ETA262215:ETO262216 FCW262215:FDK262216 FMS262215:FNG262216 FWO262215:FXC262216 GGK262215:GGY262216 GQG262215:GQU262216 HAC262215:HAQ262216 HJY262215:HKM262216 HTU262215:HUI262216 IDQ262215:IEE262216 INM262215:IOA262216 IXI262215:IXW262216 JHE262215:JHS262216 JRA262215:JRO262216 KAW262215:KBK262216 KKS262215:KLG262216 KUO262215:KVC262216 LEK262215:LEY262216 LOG262215:LOU262216 LYC262215:LYQ262216 MHY262215:MIM262216 MRU262215:MSI262216 NBQ262215:NCE262216 NLM262215:NMA262216 NVI262215:NVW262216 OFE262215:OFS262216 OPA262215:OPO262216 OYW262215:OZK262216 PIS262215:PJG262216 PSO262215:PTC262216 QCK262215:QCY262216 QMG262215:QMU262216 QWC262215:QWQ262216 RFY262215:RGM262216 RPU262215:RQI262216 RZQ262215:SAE262216 SJM262215:SKA262216 STI262215:STW262216 TDE262215:TDS262216 TNA262215:TNO262216 TWW262215:TXK262216 UGS262215:UHG262216 UQO262215:URC262216 VAK262215:VAY262216 VKG262215:VKU262216 VUC262215:VUQ262216 WDY262215:WEM262216 WNU262215:WOI262216 WXQ262215:WYE262216 BI327751:BW327752 LE327751:LS327752 VA327751:VO327752 AEW327751:AFK327752 AOS327751:APG327752 AYO327751:AZC327752 BIK327751:BIY327752 BSG327751:BSU327752 CCC327751:CCQ327752 CLY327751:CMM327752 CVU327751:CWI327752 DFQ327751:DGE327752 DPM327751:DQA327752 DZI327751:DZW327752 EJE327751:EJS327752 ETA327751:ETO327752 FCW327751:FDK327752 FMS327751:FNG327752 FWO327751:FXC327752 GGK327751:GGY327752 GQG327751:GQU327752 HAC327751:HAQ327752 HJY327751:HKM327752 HTU327751:HUI327752 IDQ327751:IEE327752 INM327751:IOA327752 IXI327751:IXW327752 JHE327751:JHS327752 JRA327751:JRO327752 KAW327751:KBK327752 KKS327751:KLG327752 KUO327751:KVC327752 LEK327751:LEY327752 LOG327751:LOU327752 LYC327751:LYQ327752 MHY327751:MIM327752 MRU327751:MSI327752 NBQ327751:NCE327752 NLM327751:NMA327752 NVI327751:NVW327752 OFE327751:OFS327752 OPA327751:OPO327752 OYW327751:OZK327752 PIS327751:PJG327752 PSO327751:PTC327752 QCK327751:QCY327752 QMG327751:QMU327752 QWC327751:QWQ327752 RFY327751:RGM327752 RPU327751:RQI327752 RZQ327751:SAE327752 SJM327751:SKA327752 STI327751:STW327752 TDE327751:TDS327752 TNA327751:TNO327752 TWW327751:TXK327752 UGS327751:UHG327752 UQO327751:URC327752 VAK327751:VAY327752 VKG327751:VKU327752 VUC327751:VUQ327752 WDY327751:WEM327752 WNU327751:WOI327752 WXQ327751:WYE327752 BI393287:BW393288 LE393287:LS393288 VA393287:VO393288 AEW393287:AFK393288 AOS393287:APG393288 AYO393287:AZC393288 BIK393287:BIY393288 BSG393287:BSU393288 CCC393287:CCQ393288 CLY393287:CMM393288 CVU393287:CWI393288 DFQ393287:DGE393288 DPM393287:DQA393288 DZI393287:DZW393288 EJE393287:EJS393288 ETA393287:ETO393288 FCW393287:FDK393288 FMS393287:FNG393288 FWO393287:FXC393288 GGK393287:GGY393288 GQG393287:GQU393288 HAC393287:HAQ393288 HJY393287:HKM393288 HTU393287:HUI393288 IDQ393287:IEE393288 INM393287:IOA393288 IXI393287:IXW393288 JHE393287:JHS393288 JRA393287:JRO393288 KAW393287:KBK393288 KKS393287:KLG393288 KUO393287:KVC393288 LEK393287:LEY393288 LOG393287:LOU393288 LYC393287:LYQ393288 MHY393287:MIM393288 MRU393287:MSI393288 NBQ393287:NCE393288 NLM393287:NMA393288 NVI393287:NVW393288 OFE393287:OFS393288 OPA393287:OPO393288 OYW393287:OZK393288 PIS393287:PJG393288 PSO393287:PTC393288 QCK393287:QCY393288 QMG393287:QMU393288 QWC393287:QWQ393288 RFY393287:RGM393288 RPU393287:RQI393288 RZQ393287:SAE393288 SJM393287:SKA393288 STI393287:STW393288 TDE393287:TDS393288 TNA393287:TNO393288 TWW393287:TXK393288 UGS393287:UHG393288 UQO393287:URC393288 VAK393287:VAY393288 VKG393287:VKU393288 VUC393287:VUQ393288 WDY393287:WEM393288 WNU393287:WOI393288 WXQ393287:WYE393288 BI458823:BW458824 LE458823:LS458824 VA458823:VO458824 AEW458823:AFK458824 AOS458823:APG458824 AYO458823:AZC458824 BIK458823:BIY458824 BSG458823:BSU458824 CCC458823:CCQ458824 CLY458823:CMM458824 CVU458823:CWI458824 DFQ458823:DGE458824 DPM458823:DQA458824 DZI458823:DZW458824 EJE458823:EJS458824 ETA458823:ETO458824 FCW458823:FDK458824 FMS458823:FNG458824 FWO458823:FXC458824 GGK458823:GGY458824 GQG458823:GQU458824 HAC458823:HAQ458824 HJY458823:HKM458824 HTU458823:HUI458824 IDQ458823:IEE458824 INM458823:IOA458824 IXI458823:IXW458824 JHE458823:JHS458824 JRA458823:JRO458824 KAW458823:KBK458824 KKS458823:KLG458824 KUO458823:KVC458824 LEK458823:LEY458824 LOG458823:LOU458824 LYC458823:LYQ458824 MHY458823:MIM458824 MRU458823:MSI458824 NBQ458823:NCE458824 NLM458823:NMA458824 NVI458823:NVW458824 OFE458823:OFS458824 OPA458823:OPO458824 OYW458823:OZK458824 PIS458823:PJG458824 PSO458823:PTC458824 QCK458823:QCY458824 QMG458823:QMU458824 QWC458823:QWQ458824 RFY458823:RGM458824 RPU458823:RQI458824 RZQ458823:SAE458824 SJM458823:SKA458824 STI458823:STW458824 TDE458823:TDS458824 TNA458823:TNO458824 TWW458823:TXK458824 UGS458823:UHG458824 UQO458823:URC458824 VAK458823:VAY458824 VKG458823:VKU458824 VUC458823:VUQ458824 WDY458823:WEM458824 WNU458823:WOI458824 WXQ458823:WYE458824 BI524359:BW524360 LE524359:LS524360 VA524359:VO524360 AEW524359:AFK524360 AOS524359:APG524360 AYO524359:AZC524360 BIK524359:BIY524360 BSG524359:BSU524360 CCC524359:CCQ524360 CLY524359:CMM524360 CVU524359:CWI524360 DFQ524359:DGE524360 DPM524359:DQA524360 DZI524359:DZW524360 EJE524359:EJS524360 ETA524359:ETO524360 FCW524359:FDK524360 FMS524359:FNG524360 FWO524359:FXC524360 GGK524359:GGY524360 GQG524359:GQU524360 HAC524359:HAQ524360 HJY524359:HKM524360 HTU524359:HUI524360 IDQ524359:IEE524360 INM524359:IOA524360 IXI524359:IXW524360 JHE524359:JHS524360 JRA524359:JRO524360 KAW524359:KBK524360 KKS524359:KLG524360 KUO524359:KVC524360 LEK524359:LEY524360 LOG524359:LOU524360 LYC524359:LYQ524360 MHY524359:MIM524360 MRU524359:MSI524360 NBQ524359:NCE524360 NLM524359:NMA524360 NVI524359:NVW524360 OFE524359:OFS524360 OPA524359:OPO524360 OYW524359:OZK524360 PIS524359:PJG524360 PSO524359:PTC524360 QCK524359:QCY524360 QMG524359:QMU524360 QWC524359:QWQ524360 RFY524359:RGM524360 RPU524359:RQI524360 RZQ524359:SAE524360 SJM524359:SKA524360 STI524359:STW524360 TDE524359:TDS524360 TNA524359:TNO524360 TWW524359:TXK524360 UGS524359:UHG524360 UQO524359:URC524360 VAK524359:VAY524360 VKG524359:VKU524360 VUC524359:VUQ524360 WDY524359:WEM524360 WNU524359:WOI524360 WXQ524359:WYE524360 BI589895:BW589896 LE589895:LS589896 VA589895:VO589896 AEW589895:AFK589896 AOS589895:APG589896 AYO589895:AZC589896 BIK589895:BIY589896 BSG589895:BSU589896 CCC589895:CCQ589896 CLY589895:CMM589896 CVU589895:CWI589896 DFQ589895:DGE589896 DPM589895:DQA589896 DZI589895:DZW589896 EJE589895:EJS589896 ETA589895:ETO589896 FCW589895:FDK589896 FMS589895:FNG589896 FWO589895:FXC589896 GGK589895:GGY589896 GQG589895:GQU589896 HAC589895:HAQ589896 HJY589895:HKM589896 HTU589895:HUI589896 IDQ589895:IEE589896 INM589895:IOA589896 IXI589895:IXW589896 JHE589895:JHS589896 JRA589895:JRO589896 KAW589895:KBK589896 KKS589895:KLG589896 KUO589895:KVC589896 LEK589895:LEY589896 LOG589895:LOU589896 LYC589895:LYQ589896 MHY589895:MIM589896 MRU589895:MSI589896 NBQ589895:NCE589896 NLM589895:NMA589896 NVI589895:NVW589896 OFE589895:OFS589896 OPA589895:OPO589896 OYW589895:OZK589896 PIS589895:PJG589896 PSO589895:PTC589896 QCK589895:QCY589896 QMG589895:QMU589896 QWC589895:QWQ589896 RFY589895:RGM589896 RPU589895:RQI589896 RZQ589895:SAE589896 SJM589895:SKA589896 STI589895:STW589896 TDE589895:TDS589896 TNA589895:TNO589896 TWW589895:TXK589896 UGS589895:UHG589896 UQO589895:URC589896 VAK589895:VAY589896 VKG589895:VKU589896 VUC589895:VUQ589896 WDY589895:WEM589896 WNU589895:WOI589896 WXQ589895:WYE589896 BI655431:BW655432 LE655431:LS655432 VA655431:VO655432 AEW655431:AFK655432 AOS655431:APG655432 AYO655431:AZC655432 BIK655431:BIY655432 BSG655431:BSU655432 CCC655431:CCQ655432 CLY655431:CMM655432 CVU655431:CWI655432 DFQ655431:DGE655432 DPM655431:DQA655432 DZI655431:DZW655432 EJE655431:EJS655432 ETA655431:ETO655432 FCW655431:FDK655432 FMS655431:FNG655432 FWO655431:FXC655432 GGK655431:GGY655432 GQG655431:GQU655432 HAC655431:HAQ655432 HJY655431:HKM655432 HTU655431:HUI655432 IDQ655431:IEE655432 INM655431:IOA655432 IXI655431:IXW655432 JHE655431:JHS655432 JRA655431:JRO655432 KAW655431:KBK655432 KKS655431:KLG655432 KUO655431:KVC655432 LEK655431:LEY655432 LOG655431:LOU655432 LYC655431:LYQ655432 MHY655431:MIM655432 MRU655431:MSI655432 NBQ655431:NCE655432 NLM655431:NMA655432 NVI655431:NVW655432 OFE655431:OFS655432 OPA655431:OPO655432 OYW655431:OZK655432 PIS655431:PJG655432 PSO655431:PTC655432 QCK655431:QCY655432 QMG655431:QMU655432 QWC655431:QWQ655432 RFY655431:RGM655432 RPU655431:RQI655432 RZQ655431:SAE655432 SJM655431:SKA655432 STI655431:STW655432 TDE655431:TDS655432 TNA655431:TNO655432 TWW655431:TXK655432 UGS655431:UHG655432 UQO655431:URC655432 VAK655431:VAY655432 VKG655431:VKU655432 VUC655431:VUQ655432 WDY655431:WEM655432 WNU655431:WOI655432 WXQ655431:WYE655432 BI720967:BW720968 LE720967:LS720968 VA720967:VO720968 AEW720967:AFK720968 AOS720967:APG720968 AYO720967:AZC720968 BIK720967:BIY720968 BSG720967:BSU720968 CCC720967:CCQ720968 CLY720967:CMM720968 CVU720967:CWI720968 DFQ720967:DGE720968 DPM720967:DQA720968 DZI720967:DZW720968 EJE720967:EJS720968 ETA720967:ETO720968 FCW720967:FDK720968 FMS720967:FNG720968 FWO720967:FXC720968 GGK720967:GGY720968 GQG720967:GQU720968 HAC720967:HAQ720968 HJY720967:HKM720968 HTU720967:HUI720968 IDQ720967:IEE720968 INM720967:IOA720968 IXI720967:IXW720968 JHE720967:JHS720968 JRA720967:JRO720968 KAW720967:KBK720968 KKS720967:KLG720968 KUO720967:KVC720968 LEK720967:LEY720968 LOG720967:LOU720968 LYC720967:LYQ720968 MHY720967:MIM720968 MRU720967:MSI720968 NBQ720967:NCE720968 NLM720967:NMA720968 NVI720967:NVW720968 OFE720967:OFS720968 OPA720967:OPO720968 OYW720967:OZK720968 PIS720967:PJG720968 PSO720967:PTC720968 QCK720967:QCY720968 QMG720967:QMU720968 QWC720967:QWQ720968 RFY720967:RGM720968 RPU720967:RQI720968 RZQ720967:SAE720968 SJM720967:SKA720968 STI720967:STW720968 TDE720967:TDS720968 TNA720967:TNO720968 TWW720967:TXK720968 UGS720967:UHG720968 UQO720967:URC720968 VAK720967:VAY720968 VKG720967:VKU720968 VUC720967:VUQ720968 WDY720967:WEM720968 WNU720967:WOI720968 WXQ720967:WYE720968 BI786503:BW786504 LE786503:LS786504 VA786503:VO786504 AEW786503:AFK786504 AOS786503:APG786504 AYO786503:AZC786504 BIK786503:BIY786504 BSG786503:BSU786504 CCC786503:CCQ786504 CLY786503:CMM786504 CVU786503:CWI786504 DFQ786503:DGE786504 DPM786503:DQA786504 DZI786503:DZW786504 EJE786503:EJS786504 ETA786503:ETO786504 FCW786503:FDK786504 FMS786503:FNG786504 FWO786503:FXC786504 GGK786503:GGY786504 GQG786503:GQU786504 HAC786503:HAQ786504 HJY786503:HKM786504 HTU786503:HUI786504 IDQ786503:IEE786504 INM786503:IOA786504 IXI786503:IXW786504 JHE786503:JHS786504 JRA786503:JRO786504 KAW786503:KBK786504 KKS786503:KLG786504 KUO786503:KVC786504 LEK786503:LEY786504 LOG786503:LOU786504 LYC786503:LYQ786504 MHY786503:MIM786504 MRU786503:MSI786504 NBQ786503:NCE786504 NLM786503:NMA786504 NVI786503:NVW786504 OFE786503:OFS786504 OPA786503:OPO786504 OYW786503:OZK786504 PIS786503:PJG786504 PSO786503:PTC786504 QCK786503:QCY786504 QMG786503:QMU786504 QWC786503:QWQ786504 RFY786503:RGM786504 RPU786503:RQI786504 RZQ786503:SAE786504 SJM786503:SKA786504 STI786503:STW786504 TDE786503:TDS786504 TNA786503:TNO786504 TWW786503:TXK786504 UGS786503:UHG786504 UQO786503:URC786504 VAK786503:VAY786504 VKG786503:VKU786504 VUC786503:VUQ786504 WDY786503:WEM786504 WNU786503:WOI786504 WXQ786503:WYE786504 BI852039:BW852040 LE852039:LS852040 VA852039:VO852040 AEW852039:AFK852040 AOS852039:APG852040 AYO852039:AZC852040 BIK852039:BIY852040 BSG852039:BSU852040 CCC852039:CCQ852040 CLY852039:CMM852040 CVU852039:CWI852040 DFQ852039:DGE852040 DPM852039:DQA852040 DZI852039:DZW852040 EJE852039:EJS852040 ETA852039:ETO852040 FCW852039:FDK852040 FMS852039:FNG852040 FWO852039:FXC852040 GGK852039:GGY852040 GQG852039:GQU852040 HAC852039:HAQ852040 HJY852039:HKM852040 HTU852039:HUI852040 IDQ852039:IEE852040 INM852039:IOA852040 IXI852039:IXW852040 JHE852039:JHS852040 JRA852039:JRO852040 KAW852039:KBK852040 KKS852039:KLG852040 KUO852039:KVC852040 LEK852039:LEY852040 LOG852039:LOU852040 LYC852039:LYQ852040 MHY852039:MIM852040 MRU852039:MSI852040 NBQ852039:NCE852040 NLM852039:NMA852040 NVI852039:NVW852040 OFE852039:OFS852040 OPA852039:OPO852040 OYW852039:OZK852040 PIS852039:PJG852040 PSO852039:PTC852040 QCK852039:QCY852040 QMG852039:QMU852040 QWC852039:QWQ852040 RFY852039:RGM852040 RPU852039:RQI852040 RZQ852039:SAE852040 SJM852039:SKA852040 STI852039:STW852040 TDE852039:TDS852040 TNA852039:TNO852040 TWW852039:TXK852040 UGS852039:UHG852040 UQO852039:URC852040 VAK852039:VAY852040 VKG852039:VKU852040 VUC852039:VUQ852040 WDY852039:WEM852040 WNU852039:WOI852040 WXQ852039:WYE852040 BI917575:BW917576 LE917575:LS917576 VA917575:VO917576 AEW917575:AFK917576 AOS917575:APG917576 AYO917575:AZC917576 BIK917575:BIY917576 BSG917575:BSU917576 CCC917575:CCQ917576 CLY917575:CMM917576 CVU917575:CWI917576 DFQ917575:DGE917576 DPM917575:DQA917576 DZI917575:DZW917576 EJE917575:EJS917576 ETA917575:ETO917576 FCW917575:FDK917576 FMS917575:FNG917576 FWO917575:FXC917576 GGK917575:GGY917576 GQG917575:GQU917576 HAC917575:HAQ917576 HJY917575:HKM917576 HTU917575:HUI917576 IDQ917575:IEE917576 INM917575:IOA917576 IXI917575:IXW917576 JHE917575:JHS917576 JRA917575:JRO917576 KAW917575:KBK917576 KKS917575:KLG917576 KUO917575:KVC917576 LEK917575:LEY917576 LOG917575:LOU917576 LYC917575:LYQ917576 MHY917575:MIM917576 MRU917575:MSI917576 NBQ917575:NCE917576 NLM917575:NMA917576 NVI917575:NVW917576 OFE917575:OFS917576 OPA917575:OPO917576 OYW917575:OZK917576 PIS917575:PJG917576 PSO917575:PTC917576 QCK917575:QCY917576 QMG917575:QMU917576 QWC917575:QWQ917576 RFY917575:RGM917576 RPU917575:RQI917576 RZQ917575:SAE917576 SJM917575:SKA917576 STI917575:STW917576 TDE917575:TDS917576 TNA917575:TNO917576 TWW917575:TXK917576 UGS917575:UHG917576 UQO917575:URC917576 VAK917575:VAY917576 VKG917575:VKU917576 VUC917575:VUQ917576 WDY917575:WEM917576 WNU917575:WOI917576 WXQ917575:WYE917576 BI983111:BW983112 LE983111:LS983112 VA983111:VO983112 AEW983111:AFK983112 AOS983111:APG983112 AYO983111:AZC983112 BIK983111:BIY983112 BSG983111:BSU983112 CCC983111:CCQ983112 CLY983111:CMM983112 CVU983111:CWI983112 DFQ983111:DGE983112 DPM983111:DQA983112 DZI983111:DZW983112 EJE983111:EJS983112 ETA983111:ETO983112 FCW983111:FDK983112 FMS983111:FNG983112 FWO983111:FXC983112 GGK983111:GGY983112 GQG983111:GQU983112 HAC983111:HAQ983112 HJY983111:HKM983112 HTU983111:HUI983112 IDQ983111:IEE983112 INM983111:IOA983112 IXI983111:IXW983112 JHE983111:JHS983112 JRA983111:JRO983112 KAW983111:KBK983112 KKS983111:KLG983112 KUO983111:KVC983112 LEK983111:LEY983112 LOG983111:LOU983112 LYC983111:LYQ983112 MHY983111:MIM983112 MRU983111:MSI983112 NBQ983111:NCE983112 NLM983111:NMA983112 NVI983111:NVW983112 OFE983111:OFS983112 OPA983111:OPO983112 OYW983111:OZK983112 PIS983111:PJG983112 PSO983111:PTC983112 QCK983111:QCY983112 QMG983111:QMU983112 QWC983111:QWQ983112 RFY983111:RGM983112 RPU983111:RQI983112 RZQ983111:SAE983112 SJM983111:SKA983112 STI983111:STW983112 TDE983111:TDS983112 TNA983111:TNO983112 TWW983111:TXK983112 UGS983111:UHG983112 UQO983111:URC983112 VAK983111:VAY983112 VKG983111:VKU983112 VUC983111:VUQ983112 WDY983111:WEM983112 WNU983111:WOI983112 WXQ983111:WYE983112"/>
    <dataValidation allowBlank="1" showInputMessage="1" showErrorMessage="1" prompt="Napíš kód triedy v tvare napr. _x000a_MT-SPŠ-4A_x000a_" sqref="AX9:BH9 KT9:LD9 UP9:UZ9 AEL9:AEV9 AOH9:AOR9 AYD9:AYN9 BHZ9:BIJ9 BRV9:BSF9 CBR9:CCB9 CLN9:CLX9 CVJ9:CVT9 DFF9:DFP9 DPB9:DPL9 DYX9:DZH9 EIT9:EJD9 ESP9:ESZ9 FCL9:FCV9 FMH9:FMR9 FWD9:FWN9 GFZ9:GGJ9 GPV9:GQF9 GZR9:HAB9 HJN9:HJX9 HTJ9:HTT9 IDF9:IDP9 INB9:INL9 IWX9:IXH9 JGT9:JHD9 JQP9:JQZ9 KAL9:KAV9 KKH9:KKR9 KUD9:KUN9 LDZ9:LEJ9 LNV9:LOF9 LXR9:LYB9 MHN9:MHX9 MRJ9:MRT9 NBF9:NBP9 NLB9:NLL9 NUX9:NVH9 OET9:OFD9 OOP9:OOZ9 OYL9:OYV9 PIH9:PIR9 PSD9:PSN9 QBZ9:QCJ9 QLV9:QMF9 QVR9:QWB9 RFN9:RFX9 RPJ9:RPT9 RZF9:RZP9 SJB9:SJL9 SSX9:STH9 TCT9:TDD9 TMP9:TMZ9 TWL9:TWV9 UGH9:UGR9 UQD9:UQN9 UZZ9:VAJ9 VJV9:VKF9 VTR9:VUB9 WDN9:WDX9 WNJ9:WNT9 WXF9:WXP9 AX65543:BH65543 KT65543:LD65543 UP65543:UZ65543 AEL65543:AEV65543 AOH65543:AOR65543 AYD65543:AYN65543 BHZ65543:BIJ65543 BRV65543:BSF65543 CBR65543:CCB65543 CLN65543:CLX65543 CVJ65543:CVT65543 DFF65543:DFP65543 DPB65543:DPL65543 DYX65543:DZH65543 EIT65543:EJD65543 ESP65543:ESZ65543 FCL65543:FCV65543 FMH65543:FMR65543 FWD65543:FWN65543 GFZ65543:GGJ65543 GPV65543:GQF65543 GZR65543:HAB65543 HJN65543:HJX65543 HTJ65543:HTT65543 IDF65543:IDP65543 INB65543:INL65543 IWX65543:IXH65543 JGT65543:JHD65543 JQP65543:JQZ65543 KAL65543:KAV65543 KKH65543:KKR65543 KUD65543:KUN65543 LDZ65543:LEJ65543 LNV65543:LOF65543 LXR65543:LYB65543 MHN65543:MHX65543 MRJ65543:MRT65543 NBF65543:NBP65543 NLB65543:NLL65543 NUX65543:NVH65543 OET65543:OFD65543 OOP65543:OOZ65543 OYL65543:OYV65543 PIH65543:PIR65543 PSD65543:PSN65543 QBZ65543:QCJ65543 QLV65543:QMF65543 QVR65543:QWB65543 RFN65543:RFX65543 RPJ65543:RPT65543 RZF65543:RZP65543 SJB65543:SJL65543 SSX65543:STH65543 TCT65543:TDD65543 TMP65543:TMZ65543 TWL65543:TWV65543 UGH65543:UGR65543 UQD65543:UQN65543 UZZ65543:VAJ65543 VJV65543:VKF65543 VTR65543:VUB65543 WDN65543:WDX65543 WNJ65543:WNT65543 WXF65543:WXP65543 AX131079:BH131079 KT131079:LD131079 UP131079:UZ131079 AEL131079:AEV131079 AOH131079:AOR131079 AYD131079:AYN131079 BHZ131079:BIJ131079 BRV131079:BSF131079 CBR131079:CCB131079 CLN131079:CLX131079 CVJ131079:CVT131079 DFF131079:DFP131079 DPB131079:DPL131079 DYX131079:DZH131079 EIT131079:EJD131079 ESP131079:ESZ131079 FCL131079:FCV131079 FMH131079:FMR131079 FWD131079:FWN131079 GFZ131079:GGJ131079 GPV131079:GQF131079 GZR131079:HAB131079 HJN131079:HJX131079 HTJ131079:HTT131079 IDF131079:IDP131079 INB131079:INL131079 IWX131079:IXH131079 JGT131079:JHD131079 JQP131079:JQZ131079 KAL131079:KAV131079 KKH131079:KKR131079 KUD131079:KUN131079 LDZ131079:LEJ131079 LNV131079:LOF131079 LXR131079:LYB131079 MHN131079:MHX131079 MRJ131079:MRT131079 NBF131079:NBP131079 NLB131079:NLL131079 NUX131079:NVH131079 OET131079:OFD131079 OOP131079:OOZ131079 OYL131079:OYV131079 PIH131079:PIR131079 PSD131079:PSN131079 QBZ131079:QCJ131079 QLV131079:QMF131079 QVR131079:QWB131079 RFN131079:RFX131079 RPJ131079:RPT131079 RZF131079:RZP131079 SJB131079:SJL131079 SSX131079:STH131079 TCT131079:TDD131079 TMP131079:TMZ131079 TWL131079:TWV131079 UGH131079:UGR131079 UQD131079:UQN131079 UZZ131079:VAJ131079 VJV131079:VKF131079 VTR131079:VUB131079 WDN131079:WDX131079 WNJ131079:WNT131079 WXF131079:WXP131079 AX196615:BH196615 KT196615:LD196615 UP196615:UZ196615 AEL196615:AEV196615 AOH196615:AOR196615 AYD196615:AYN196615 BHZ196615:BIJ196615 BRV196615:BSF196615 CBR196615:CCB196615 CLN196615:CLX196615 CVJ196615:CVT196615 DFF196615:DFP196615 DPB196615:DPL196615 DYX196615:DZH196615 EIT196615:EJD196615 ESP196615:ESZ196615 FCL196615:FCV196615 FMH196615:FMR196615 FWD196615:FWN196615 GFZ196615:GGJ196615 GPV196615:GQF196615 GZR196615:HAB196615 HJN196615:HJX196615 HTJ196615:HTT196615 IDF196615:IDP196615 INB196615:INL196615 IWX196615:IXH196615 JGT196615:JHD196615 JQP196615:JQZ196615 KAL196615:KAV196615 KKH196615:KKR196615 KUD196615:KUN196615 LDZ196615:LEJ196615 LNV196615:LOF196615 LXR196615:LYB196615 MHN196615:MHX196615 MRJ196615:MRT196615 NBF196615:NBP196615 NLB196615:NLL196615 NUX196615:NVH196615 OET196615:OFD196615 OOP196615:OOZ196615 OYL196615:OYV196615 PIH196615:PIR196615 PSD196615:PSN196615 QBZ196615:QCJ196615 QLV196615:QMF196615 QVR196615:QWB196615 RFN196615:RFX196615 RPJ196615:RPT196615 RZF196615:RZP196615 SJB196615:SJL196615 SSX196615:STH196615 TCT196615:TDD196615 TMP196615:TMZ196615 TWL196615:TWV196615 UGH196615:UGR196615 UQD196615:UQN196615 UZZ196615:VAJ196615 VJV196615:VKF196615 VTR196615:VUB196615 WDN196615:WDX196615 WNJ196615:WNT196615 WXF196615:WXP196615 AX262151:BH262151 KT262151:LD262151 UP262151:UZ262151 AEL262151:AEV262151 AOH262151:AOR262151 AYD262151:AYN262151 BHZ262151:BIJ262151 BRV262151:BSF262151 CBR262151:CCB262151 CLN262151:CLX262151 CVJ262151:CVT262151 DFF262151:DFP262151 DPB262151:DPL262151 DYX262151:DZH262151 EIT262151:EJD262151 ESP262151:ESZ262151 FCL262151:FCV262151 FMH262151:FMR262151 FWD262151:FWN262151 GFZ262151:GGJ262151 GPV262151:GQF262151 GZR262151:HAB262151 HJN262151:HJX262151 HTJ262151:HTT262151 IDF262151:IDP262151 INB262151:INL262151 IWX262151:IXH262151 JGT262151:JHD262151 JQP262151:JQZ262151 KAL262151:KAV262151 KKH262151:KKR262151 KUD262151:KUN262151 LDZ262151:LEJ262151 LNV262151:LOF262151 LXR262151:LYB262151 MHN262151:MHX262151 MRJ262151:MRT262151 NBF262151:NBP262151 NLB262151:NLL262151 NUX262151:NVH262151 OET262151:OFD262151 OOP262151:OOZ262151 OYL262151:OYV262151 PIH262151:PIR262151 PSD262151:PSN262151 QBZ262151:QCJ262151 QLV262151:QMF262151 QVR262151:QWB262151 RFN262151:RFX262151 RPJ262151:RPT262151 RZF262151:RZP262151 SJB262151:SJL262151 SSX262151:STH262151 TCT262151:TDD262151 TMP262151:TMZ262151 TWL262151:TWV262151 UGH262151:UGR262151 UQD262151:UQN262151 UZZ262151:VAJ262151 VJV262151:VKF262151 VTR262151:VUB262151 WDN262151:WDX262151 WNJ262151:WNT262151 WXF262151:WXP262151 AX327687:BH327687 KT327687:LD327687 UP327687:UZ327687 AEL327687:AEV327687 AOH327687:AOR327687 AYD327687:AYN327687 BHZ327687:BIJ327687 BRV327687:BSF327687 CBR327687:CCB327687 CLN327687:CLX327687 CVJ327687:CVT327687 DFF327687:DFP327687 DPB327687:DPL327687 DYX327687:DZH327687 EIT327687:EJD327687 ESP327687:ESZ327687 FCL327687:FCV327687 FMH327687:FMR327687 FWD327687:FWN327687 GFZ327687:GGJ327687 GPV327687:GQF327687 GZR327687:HAB327687 HJN327687:HJX327687 HTJ327687:HTT327687 IDF327687:IDP327687 INB327687:INL327687 IWX327687:IXH327687 JGT327687:JHD327687 JQP327687:JQZ327687 KAL327687:KAV327687 KKH327687:KKR327687 KUD327687:KUN327687 LDZ327687:LEJ327687 LNV327687:LOF327687 LXR327687:LYB327687 MHN327687:MHX327687 MRJ327687:MRT327687 NBF327687:NBP327687 NLB327687:NLL327687 NUX327687:NVH327687 OET327687:OFD327687 OOP327687:OOZ327687 OYL327687:OYV327687 PIH327687:PIR327687 PSD327687:PSN327687 QBZ327687:QCJ327687 QLV327687:QMF327687 QVR327687:QWB327687 RFN327687:RFX327687 RPJ327687:RPT327687 RZF327687:RZP327687 SJB327687:SJL327687 SSX327687:STH327687 TCT327687:TDD327687 TMP327687:TMZ327687 TWL327687:TWV327687 UGH327687:UGR327687 UQD327687:UQN327687 UZZ327687:VAJ327687 VJV327687:VKF327687 VTR327687:VUB327687 WDN327687:WDX327687 WNJ327687:WNT327687 WXF327687:WXP327687 AX393223:BH393223 KT393223:LD393223 UP393223:UZ393223 AEL393223:AEV393223 AOH393223:AOR393223 AYD393223:AYN393223 BHZ393223:BIJ393223 BRV393223:BSF393223 CBR393223:CCB393223 CLN393223:CLX393223 CVJ393223:CVT393223 DFF393223:DFP393223 DPB393223:DPL393223 DYX393223:DZH393223 EIT393223:EJD393223 ESP393223:ESZ393223 FCL393223:FCV393223 FMH393223:FMR393223 FWD393223:FWN393223 GFZ393223:GGJ393223 GPV393223:GQF393223 GZR393223:HAB393223 HJN393223:HJX393223 HTJ393223:HTT393223 IDF393223:IDP393223 INB393223:INL393223 IWX393223:IXH393223 JGT393223:JHD393223 JQP393223:JQZ393223 KAL393223:KAV393223 KKH393223:KKR393223 KUD393223:KUN393223 LDZ393223:LEJ393223 LNV393223:LOF393223 LXR393223:LYB393223 MHN393223:MHX393223 MRJ393223:MRT393223 NBF393223:NBP393223 NLB393223:NLL393223 NUX393223:NVH393223 OET393223:OFD393223 OOP393223:OOZ393223 OYL393223:OYV393223 PIH393223:PIR393223 PSD393223:PSN393223 QBZ393223:QCJ393223 QLV393223:QMF393223 QVR393223:QWB393223 RFN393223:RFX393223 RPJ393223:RPT393223 RZF393223:RZP393223 SJB393223:SJL393223 SSX393223:STH393223 TCT393223:TDD393223 TMP393223:TMZ393223 TWL393223:TWV393223 UGH393223:UGR393223 UQD393223:UQN393223 UZZ393223:VAJ393223 VJV393223:VKF393223 VTR393223:VUB393223 WDN393223:WDX393223 WNJ393223:WNT393223 WXF393223:WXP393223 AX458759:BH458759 KT458759:LD458759 UP458759:UZ458759 AEL458759:AEV458759 AOH458759:AOR458759 AYD458759:AYN458759 BHZ458759:BIJ458759 BRV458759:BSF458759 CBR458759:CCB458759 CLN458759:CLX458759 CVJ458759:CVT458759 DFF458759:DFP458759 DPB458759:DPL458759 DYX458759:DZH458759 EIT458759:EJD458759 ESP458759:ESZ458759 FCL458759:FCV458759 FMH458759:FMR458759 FWD458759:FWN458759 GFZ458759:GGJ458759 GPV458759:GQF458759 GZR458759:HAB458759 HJN458759:HJX458759 HTJ458759:HTT458759 IDF458759:IDP458759 INB458759:INL458759 IWX458759:IXH458759 JGT458759:JHD458759 JQP458759:JQZ458759 KAL458759:KAV458759 KKH458759:KKR458759 KUD458759:KUN458759 LDZ458759:LEJ458759 LNV458759:LOF458759 LXR458759:LYB458759 MHN458759:MHX458759 MRJ458759:MRT458759 NBF458759:NBP458759 NLB458759:NLL458759 NUX458759:NVH458759 OET458759:OFD458759 OOP458759:OOZ458759 OYL458759:OYV458759 PIH458759:PIR458759 PSD458759:PSN458759 QBZ458759:QCJ458759 QLV458759:QMF458759 QVR458759:QWB458759 RFN458759:RFX458759 RPJ458759:RPT458759 RZF458759:RZP458759 SJB458759:SJL458759 SSX458759:STH458759 TCT458759:TDD458759 TMP458759:TMZ458759 TWL458759:TWV458759 UGH458759:UGR458759 UQD458759:UQN458759 UZZ458759:VAJ458759 VJV458759:VKF458759 VTR458759:VUB458759 WDN458759:WDX458759 WNJ458759:WNT458759 WXF458759:WXP458759 AX524295:BH524295 KT524295:LD524295 UP524295:UZ524295 AEL524295:AEV524295 AOH524295:AOR524295 AYD524295:AYN524295 BHZ524295:BIJ524295 BRV524295:BSF524295 CBR524295:CCB524295 CLN524295:CLX524295 CVJ524295:CVT524295 DFF524295:DFP524295 DPB524295:DPL524295 DYX524295:DZH524295 EIT524295:EJD524295 ESP524295:ESZ524295 FCL524295:FCV524295 FMH524295:FMR524295 FWD524295:FWN524295 GFZ524295:GGJ524295 GPV524295:GQF524295 GZR524295:HAB524295 HJN524295:HJX524295 HTJ524295:HTT524295 IDF524295:IDP524295 INB524295:INL524295 IWX524295:IXH524295 JGT524295:JHD524295 JQP524295:JQZ524295 KAL524295:KAV524295 KKH524295:KKR524295 KUD524295:KUN524295 LDZ524295:LEJ524295 LNV524295:LOF524295 LXR524295:LYB524295 MHN524295:MHX524295 MRJ524295:MRT524295 NBF524295:NBP524295 NLB524295:NLL524295 NUX524295:NVH524295 OET524295:OFD524295 OOP524295:OOZ524295 OYL524295:OYV524295 PIH524295:PIR524295 PSD524295:PSN524295 QBZ524295:QCJ524295 QLV524295:QMF524295 QVR524295:QWB524295 RFN524295:RFX524295 RPJ524295:RPT524295 RZF524295:RZP524295 SJB524295:SJL524295 SSX524295:STH524295 TCT524295:TDD524295 TMP524295:TMZ524295 TWL524295:TWV524295 UGH524295:UGR524295 UQD524295:UQN524295 UZZ524295:VAJ524295 VJV524295:VKF524295 VTR524295:VUB524295 WDN524295:WDX524295 WNJ524295:WNT524295 WXF524295:WXP524295 AX589831:BH589831 KT589831:LD589831 UP589831:UZ589831 AEL589831:AEV589831 AOH589831:AOR589831 AYD589831:AYN589831 BHZ589831:BIJ589831 BRV589831:BSF589831 CBR589831:CCB589831 CLN589831:CLX589831 CVJ589831:CVT589831 DFF589831:DFP589831 DPB589831:DPL589831 DYX589831:DZH589831 EIT589831:EJD589831 ESP589831:ESZ589831 FCL589831:FCV589831 FMH589831:FMR589831 FWD589831:FWN589831 GFZ589831:GGJ589831 GPV589831:GQF589831 GZR589831:HAB589831 HJN589831:HJX589831 HTJ589831:HTT589831 IDF589831:IDP589831 INB589831:INL589831 IWX589831:IXH589831 JGT589831:JHD589831 JQP589831:JQZ589831 KAL589831:KAV589831 KKH589831:KKR589831 KUD589831:KUN589831 LDZ589831:LEJ589831 LNV589831:LOF589831 LXR589831:LYB589831 MHN589831:MHX589831 MRJ589831:MRT589831 NBF589831:NBP589831 NLB589831:NLL589831 NUX589831:NVH589831 OET589831:OFD589831 OOP589831:OOZ589831 OYL589831:OYV589831 PIH589831:PIR589831 PSD589831:PSN589831 QBZ589831:QCJ589831 QLV589831:QMF589831 QVR589831:QWB589831 RFN589831:RFX589831 RPJ589831:RPT589831 RZF589831:RZP589831 SJB589831:SJL589831 SSX589831:STH589831 TCT589831:TDD589831 TMP589831:TMZ589831 TWL589831:TWV589831 UGH589831:UGR589831 UQD589831:UQN589831 UZZ589831:VAJ589831 VJV589831:VKF589831 VTR589831:VUB589831 WDN589831:WDX589831 WNJ589831:WNT589831 WXF589831:WXP589831 AX655367:BH655367 KT655367:LD655367 UP655367:UZ655367 AEL655367:AEV655367 AOH655367:AOR655367 AYD655367:AYN655367 BHZ655367:BIJ655367 BRV655367:BSF655367 CBR655367:CCB655367 CLN655367:CLX655367 CVJ655367:CVT655367 DFF655367:DFP655367 DPB655367:DPL655367 DYX655367:DZH655367 EIT655367:EJD655367 ESP655367:ESZ655367 FCL655367:FCV655367 FMH655367:FMR655367 FWD655367:FWN655367 GFZ655367:GGJ655367 GPV655367:GQF655367 GZR655367:HAB655367 HJN655367:HJX655367 HTJ655367:HTT655367 IDF655367:IDP655367 INB655367:INL655367 IWX655367:IXH655367 JGT655367:JHD655367 JQP655367:JQZ655367 KAL655367:KAV655367 KKH655367:KKR655367 KUD655367:KUN655367 LDZ655367:LEJ655367 LNV655367:LOF655367 LXR655367:LYB655367 MHN655367:MHX655367 MRJ655367:MRT655367 NBF655367:NBP655367 NLB655367:NLL655367 NUX655367:NVH655367 OET655367:OFD655367 OOP655367:OOZ655367 OYL655367:OYV655367 PIH655367:PIR655367 PSD655367:PSN655367 QBZ655367:QCJ655367 QLV655367:QMF655367 QVR655367:QWB655367 RFN655367:RFX655367 RPJ655367:RPT655367 RZF655367:RZP655367 SJB655367:SJL655367 SSX655367:STH655367 TCT655367:TDD655367 TMP655367:TMZ655367 TWL655367:TWV655367 UGH655367:UGR655367 UQD655367:UQN655367 UZZ655367:VAJ655367 VJV655367:VKF655367 VTR655367:VUB655367 WDN655367:WDX655367 WNJ655367:WNT655367 WXF655367:WXP655367 AX720903:BH720903 KT720903:LD720903 UP720903:UZ720903 AEL720903:AEV720903 AOH720903:AOR720903 AYD720903:AYN720903 BHZ720903:BIJ720903 BRV720903:BSF720903 CBR720903:CCB720903 CLN720903:CLX720903 CVJ720903:CVT720903 DFF720903:DFP720903 DPB720903:DPL720903 DYX720903:DZH720903 EIT720903:EJD720903 ESP720903:ESZ720903 FCL720903:FCV720903 FMH720903:FMR720903 FWD720903:FWN720903 GFZ720903:GGJ720903 GPV720903:GQF720903 GZR720903:HAB720903 HJN720903:HJX720903 HTJ720903:HTT720903 IDF720903:IDP720903 INB720903:INL720903 IWX720903:IXH720903 JGT720903:JHD720903 JQP720903:JQZ720903 KAL720903:KAV720903 KKH720903:KKR720903 KUD720903:KUN720903 LDZ720903:LEJ720903 LNV720903:LOF720903 LXR720903:LYB720903 MHN720903:MHX720903 MRJ720903:MRT720903 NBF720903:NBP720903 NLB720903:NLL720903 NUX720903:NVH720903 OET720903:OFD720903 OOP720903:OOZ720903 OYL720903:OYV720903 PIH720903:PIR720903 PSD720903:PSN720903 QBZ720903:QCJ720903 QLV720903:QMF720903 QVR720903:QWB720903 RFN720903:RFX720903 RPJ720903:RPT720903 RZF720903:RZP720903 SJB720903:SJL720903 SSX720903:STH720903 TCT720903:TDD720903 TMP720903:TMZ720903 TWL720903:TWV720903 UGH720903:UGR720903 UQD720903:UQN720903 UZZ720903:VAJ720903 VJV720903:VKF720903 VTR720903:VUB720903 WDN720903:WDX720903 WNJ720903:WNT720903 WXF720903:WXP720903 AX786439:BH786439 KT786439:LD786439 UP786439:UZ786439 AEL786439:AEV786439 AOH786439:AOR786439 AYD786439:AYN786439 BHZ786439:BIJ786439 BRV786439:BSF786439 CBR786439:CCB786439 CLN786439:CLX786439 CVJ786439:CVT786439 DFF786439:DFP786439 DPB786439:DPL786439 DYX786439:DZH786439 EIT786439:EJD786439 ESP786439:ESZ786439 FCL786439:FCV786439 FMH786439:FMR786439 FWD786439:FWN786439 GFZ786439:GGJ786439 GPV786439:GQF786439 GZR786439:HAB786439 HJN786439:HJX786439 HTJ786439:HTT786439 IDF786439:IDP786439 INB786439:INL786439 IWX786439:IXH786439 JGT786439:JHD786439 JQP786439:JQZ786439 KAL786439:KAV786439 KKH786439:KKR786439 KUD786439:KUN786439 LDZ786439:LEJ786439 LNV786439:LOF786439 LXR786439:LYB786439 MHN786439:MHX786439 MRJ786439:MRT786439 NBF786439:NBP786439 NLB786439:NLL786439 NUX786439:NVH786439 OET786439:OFD786439 OOP786439:OOZ786439 OYL786439:OYV786439 PIH786439:PIR786439 PSD786439:PSN786439 QBZ786439:QCJ786439 QLV786439:QMF786439 QVR786439:QWB786439 RFN786439:RFX786439 RPJ786439:RPT786439 RZF786439:RZP786439 SJB786439:SJL786439 SSX786439:STH786439 TCT786439:TDD786439 TMP786439:TMZ786439 TWL786439:TWV786439 UGH786439:UGR786439 UQD786439:UQN786439 UZZ786439:VAJ786439 VJV786439:VKF786439 VTR786439:VUB786439 WDN786439:WDX786439 WNJ786439:WNT786439 WXF786439:WXP786439 AX851975:BH851975 KT851975:LD851975 UP851975:UZ851975 AEL851975:AEV851975 AOH851975:AOR851975 AYD851975:AYN851975 BHZ851975:BIJ851975 BRV851975:BSF851975 CBR851975:CCB851975 CLN851975:CLX851975 CVJ851975:CVT851975 DFF851975:DFP851975 DPB851975:DPL851975 DYX851975:DZH851975 EIT851975:EJD851975 ESP851975:ESZ851975 FCL851975:FCV851975 FMH851975:FMR851975 FWD851975:FWN851975 GFZ851975:GGJ851975 GPV851975:GQF851975 GZR851975:HAB851975 HJN851975:HJX851975 HTJ851975:HTT851975 IDF851975:IDP851975 INB851975:INL851975 IWX851975:IXH851975 JGT851975:JHD851975 JQP851975:JQZ851975 KAL851975:KAV851975 KKH851975:KKR851975 KUD851975:KUN851975 LDZ851975:LEJ851975 LNV851975:LOF851975 LXR851975:LYB851975 MHN851975:MHX851975 MRJ851975:MRT851975 NBF851975:NBP851975 NLB851975:NLL851975 NUX851975:NVH851975 OET851975:OFD851975 OOP851975:OOZ851975 OYL851975:OYV851975 PIH851975:PIR851975 PSD851975:PSN851975 QBZ851975:QCJ851975 QLV851975:QMF851975 QVR851975:QWB851975 RFN851975:RFX851975 RPJ851975:RPT851975 RZF851975:RZP851975 SJB851975:SJL851975 SSX851975:STH851975 TCT851975:TDD851975 TMP851975:TMZ851975 TWL851975:TWV851975 UGH851975:UGR851975 UQD851975:UQN851975 UZZ851975:VAJ851975 VJV851975:VKF851975 VTR851975:VUB851975 WDN851975:WDX851975 WNJ851975:WNT851975 WXF851975:WXP851975 AX917511:BH917511 KT917511:LD917511 UP917511:UZ917511 AEL917511:AEV917511 AOH917511:AOR917511 AYD917511:AYN917511 BHZ917511:BIJ917511 BRV917511:BSF917511 CBR917511:CCB917511 CLN917511:CLX917511 CVJ917511:CVT917511 DFF917511:DFP917511 DPB917511:DPL917511 DYX917511:DZH917511 EIT917511:EJD917511 ESP917511:ESZ917511 FCL917511:FCV917511 FMH917511:FMR917511 FWD917511:FWN917511 GFZ917511:GGJ917511 GPV917511:GQF917511 GZR917511:HAB917511 HJN917511:HJX917511 HTJ917511:HTT917511 IDF917511:IDP917511 INB917511:INL917511 IWX917511:IXH917511 JGT917511:JHD917511 JQP917511:JQZ917511 KAL917511:KAV917511 KKH917511:KKR917511 KUD917511:KUN917511 LDZ917511:LEJ917511 LNV917511:LOF917511 LXR917511:LYB917511 MHN917511:MHX917511 MRJ917511:MRT917511 NBF917511:NBP917511 NLB917511:NLL917511 NUX917511:NVH917511 OET917511:OFD917511 OOP917511:OOZ917511 OYL917511:OYV917511 PIH917511:PIR917511 PSD917511:PSN917511 QBZ917511:QCJ917511 QLV917511:QMF917511 QVR917511:QWB917511 RFN917511:RFX917511 RPJ917511:RPT917511 RZF917511:RZP917511 SJB917511:SJL917511 SSX917511:STH917511 TCT917511:TDD917511 TMP917511:TMZ917511 TWL917511:TWV917511 UGH917511:UGR917511 UQD917511:UQN917511 UZZ917511:VAJ917511 VJV917511:VKF917511 VTR917511:VUB917511 WDN917511:WDX917511 WNJ917511:WNT917511 WXF917511:WXP917511 AX983047:BH983047 KT983047:LD983047 UP983047:UZ983047 AEL983047:AEV983047 AOH983047:AOR983047 AYD983047:AYN983047 BHZ983047:BIJ983047 BRV983047:BSF983047 CBR983047:CCB983047 CLN983047:CLX983047 CVJ983047:CVT983047 DFF983047:DFP983047 DPB983047:DPL983047 DYX983047:DZH983047 EIT983047:EJD983047 ESP983047:ESZ983047 FCL983047:FCV983047 FMH983047:FMR983047 FWD983047:FWN983047 GFZ983047:GGJ983047 GPV983047:GQF983047 GZR983047:HAB983047 HJN983047:HJX983047 HTJ983047:HTT983047 IDF983047:IDP983047 INB983047:INL983047 IWX983047:IXH983047 JGT983047:JHD983047 JQP983047:JQZ983047 KAL983047:KAV983047 KKH983047:KKR983047 KUD983047:KUN983047 LDZ983047:LEJ983047 LNV983047:LOF983047 LXR983047:LYB983047 MHN983047:MHX983047 MRJ983047:MRT983047 NBF983047:NBP983047 NLB983047:NLL983047 NUX983047:NVH983047 OET983047:OFD983047 OOP983047:OOZ983047 OYL983047:OYV983047 PIH983047:PIR983047 PSD983047:PSN983047 QBZ983047:QCJ983047 QLV983047:QMF983047 QVR983047:QWB983047 RFN983047:RFX983047 RPJ983047:RPT983047 RZF983047:RZP983047 SJB983047:SJL983047 SSX983047:STH983047 TCT983047:TDD983047 TMP983047:TMZ983047 TWL983047:TWV983047 UGH983047:UGR983047 UQD983047:UQN983047 UZZ983047:VAJ983047 VJV983047:VKF983047 VTR983047:VUB983047 WDN983047:WDX983047 WNJ983047:WNT983047 WXF983047:WXP983047 WVT983046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dataValidation type="whole" showInputMessage="1" showErrorMessage="1" errorTitle="šerpy" error="Vyplň počet čistých šérp!" sqref="BT65593:BW65595 LP65593:LS65595 VL65593:VO65595 AFH65593:AFK65595 APD65593:APG65595 AYZ65593:AZC65595 BIV65593:BIY65595 BSR65593:BSU65595 CCN65593:CCQ65595 CMJ65593:CMM65595 CWF65593:CWI65595 DGB65593:DGE65595 DPX65593:DQA65595 DZT65593:DZW65595 EJP65593:EJS65595 ETL65593:ETO65595 FDH65593:FDK65595 FND65593:FNG65595 FWZ65593:FXC65595 GGV65593:GGY65595 GQR65593:GQU65595 HAN65593:HAQ65595 HKJ65593:HKM65595 HUF65593:HUI65595 IEB65593:IEE65595 INX65593:IOA65595 IXT65593:IXW65595 JHP65593:JHS65595 JRL65593:JRO65595 KBH65593:KBK65595 KLD65593:KLG65595 KUZ65593:KVC65595 LEV65593:LEY65595 LOR65593:LOU65595 LYN65593:LYQ65595 MIJ65593:MIM65595 MSF65593:MSI65595 NCB65593:NCE65595 NLX65593:NMA65595 NVT65593:NVW65595 OFP65593:OFS65595 OPL65593:OPO65595 OZH65593:OZK65595 PJD65593:PJG65595 PSZ65593:PTC65595 QCV65593:QCY65595 QMR65593:QMU65595 QWN65593:QWQ65595 RGJ65593:RGM65595 RQF65593:RQI65595 SAB65593:SAE65595 SJX65593:SKA65595 STT65593:STW65595 TDP65593:TDS65595 TNL65593:TNO65595 TXH65593:TXK65595 UHD65593:UHG65595 UQZ65593:URC65595 VAV65593:VAY65595 VKR65593:VKU65595 VUN65593:VUQ65595 WEJ65593:WEM65595 WOF65593:WOI65595 WYB65593:WYE65595 BT131129:BW131131 LP131129:LS131131 VL131129:VO131131 AFH131129:AFK131131 APD131129:APG131131 AYZ131129:AZC131131 BIV131129:BIY131131 BSR131129:BSU131131 CCN131129:CCQ131131 CMJ131129:CMM131131 CWF131129:CWI131131 DGB131129:DGE131131 DPX131129:DQA131131 DZT131129:DZW131131 EJP131129:EJS131131 ETL131129:ETO131131 FDH131129:FDK131131 FND131129:FNG131131 FWZ131129:FXC131131 GGV131129:GGY131131 GQR131129:GQU131131 HAN131129:HAQ131131 HKJ131129:HKM131131 HUF131129:HUI131131 IEB131129:IEE131131 INX131129:IOA131131 IXT131129:IXW131131 JHP131129:JHS131131 JRL131129:JRO131131 KBH131129:KBK131131 KLD131129:KLG131131 KUZ131129:KVC131131 LEV131129:LEY131131 LOR131129:LOU131131 LYN131129:LYQ131131 MIJ131129:MIM131131 MSF131129:MSI131131 NCB131129:NCE131131 NLX131129:NMA131131 NVT131129:NVW131131 OFP131129:OFS131131 OPL131129:OPO131131 OZH131129:OZK131131 PJD131129:PJG131131 PSZ131129:PTC131131 QCV131129:QCY131131 QMR131129:QMU131131 QWN131129:QWQ131131 RGJ131129:RGM131131 RQF131129:RQI131131 SAB131129:SAE131131 SJX131129:SKA131131 STT131129:STW131131 TDP131129:TDS131131 TNL131129:TNO131131 TXH131129:TXK131131 UHD131129:UHG131131 UQZ131129:URC131131 VAV131129:VAY131131 VKR131129:VKU131131 VUN131129:VUQ131131 WEJ131129:WEM131131 WOF131129:WOI131131 WYB131129:WYE131131 BT196665:BW196667 LP196665:LS196667 VL196665:VO196667 AFH196665:AFK196667 APD196665:APG196667 AYZ196665:AZC196667 BIV196665:BIY196667 BSR196665:BSU196667 CCN196665:CCQ196667 CMJ196665:CMM196667 CWF196665:CWI196667 DGB196665:DGE196667 DPX196665:DQA196667 DZT196665:DZW196667 EJP196665:EJS196667 ETL196665:ETO196667 FDH196665:FDK196667 FND196665:FNG196667 FWZ196665:FXC196667 GGV196665:GGY196667 GQR196665:GQU196667 HAN196665:HAQ196667 HKJ196665:HKM196667 HUF196665:HUI196667 IEB196665:IEE196667 INX196665:IOA196667 IXT196665:IXW196667 JHP196665:JHS196667 JRL196665:JRO196667 KBH196665:KBK196667 KLD196665:KLG196667 KUZ196665:KVC196667 LEV196665:LEY196667 LOR196665:LOU196667 LYN196665:LYQ196667 MIJ196665:MIM196667 MSF196665:MSI196667 NCB196665:NCE196667 NLX196665:NMA196667 NVT196665:NVW196667 OFP196665:OFS196667 OPL196665:OPO196667 OZH196665:OZK196667 PJD196665:PJG196667 PSZ196665:PTC196667 QCV196665:QCY196667 QMR196665:QMU196667 QWN196665:QWQ196667 RGJ196665:RGM196667 RQF196665:RQI196667 SAB196665:SAE196667 SJX196665:SKA196667 STT196665:STW196667 TDP196665:TDS196667 TNL196665:TNO196667 TXH196665:TXK196667 UHD196665:UHG196667 UQZ196665:URC196667 VAV196665:VAY196667 VKR196665:VKU196667 VUN196665:VUQ196667 WEJ196665:WEM196667 WOF196665:WOI196667 WYB196665:WYE196667 BT262201:BW262203 LP262201:LS262203 VL262201:VO262203 AFH262201:AFK262203 APD262201:APG262203 AYZ262201:AZC262203 BIV262201:BIY262203 BSR262201:BSU262203 CCN262201:CCQ262203 CMJ262201:CMM262203 CWF262201:CWI262203 DGB262201:DGE262203 DPX262201:DQA262203 DZT262201:DZW262203 EJP262201:EJS262203 ETL262201:ETO262203 FDH262201:FDK262203 FND262201:FNG262203 FWZ262201:FXC262203 GGV262201:GGY262203 GQR262201:GQU262203 HAN262201:HAQ262203 HKJ262201:HKM262203 HUF262201:HUI262203 IEB262201:IEE262203 INX262201:IOA262203 IXT262201:IXW262203 JHP262201:JHS262203 JRL262201:JRO262203 KBH262201:KBK262203 KLD262201:KLG262203 KUZ262201:KVC262203 LEV262201:LEY262203 LOR262201:LOU262203 LYN262201:LYQ262203 MIJ262201:MIM262203 MSF262201:MSI262203 NCB262201:NCE262203 NLX262201:NMA262203 NVT262201:NVW262203 OFP262201:OFS262203 OPL262201:OPO262203 OZH262201:OZK262203 PJD262201:PJG262203 PSZ262201:PTC262203 QCV262201:QCY262203 QMR262201:QMU262203 QWN262201:QWQ262203 RGJ262201:RGM262203 RQF262201:RQI262203 SAB262201:SAE262203 SJX262201:SKA262203 STT262201:STW262203 TDP262201:TDS262203 TNL262201:TNO262203 TXH262201:TXK262203 UHD262201:UHG262203 UQZ262201:URC262203 VAV262201:VAY262203 VKR262201:VKU262203 VUN262201:VUQ262203 WEJ262201:WEM262203 WOF262201:WOI262203 WYB262201:WYE262203 BT327737:BW327739 LP327737:LS327739 VL327737:VO327739 AFH327737:AFK327739 APD327737:APG327739 AYZ327737:AZC327739 BIV327737:BIY327739 BSR327737:BSU327739 CCN327737:CCQ327739 CMJ327737:CMM327739 CWF327737:CWI327739 DGB327737:DGE327739 DPX327737:DQA327739 DZT327737:DZW327739 EJP327737:EJS327739 ETL327737:ETO327739 FDH327737:FDK327739 FND327737:FNG327739 FWZ327737:FXC327739 GGV327737:GGY327739 GQR327737:GQU327739 HAN327737:HAQ327739 HKJ327737:HKM327739 HUF327737:HUI327739 IEB327737:IEE327739 INX327737:IOA327739 IXT327737:IXW327739 JHP327737:JHS327739 JRL327737:JRO327739 KBH327737:KBK327739 KLD327737:KLG327739 KUZ327737:KVC327739 LEV327737:LEY327739 LOR327737:LOU327739 LYN327737:LYQ327739 MIJ327737:MIM327739 MSF327737:MSI327739 NCB327737:NCE327739 NLX327737:NMA327739 NVT327737:NVW327739 OFP327737:OFS327739 OPL327737:OPO327739 OZH327737:OZK327739 PJD327737:PJG327739 PSZ327737:PTC327739 QCV327737:QCY327739 QMR327737:QMU327739 QWN327737:QWQ327739 RGJ327737:RGM327739 RQF327737:RQI327739 SAB327737:SAE327739 SJX327737:SKA327739 STT327737:STW327739 TDP327737:TDS327739 TNL327737:TNO327739 TXH327737:TXK327739 UHD327737:UHG327739 UQZ327737:URC327739 VAV327737:VAY327739 VKR327737:VKU327739 VUN327737:VUQ327739 WEJ327737:WEM327739 WOF327737:WOI327739 WYB327737:WYE327739 BT393273:BW393275 LP393273:LS393275 VL393273:VO393275 AFH393273:AFK393275 APD393273:APG393275 AYZ393273:AZC393275 BIV393273:BIY393275 BSR393273:BSU393275 CCN393273:CCQ393275 CMJ393273:CMM393275 CWF393273:CWI393275 DGB393273:DGE393275 DPX393273:DQA393275 DZT393273:DZW393275 EJP393273:EJS393275 ETL393273:ETO393275 FDH393273:FDK393275 FND393273:FNG393275 FWZ393273:FXC393275 GGV393273:GGY393275 GQR393273:GQU393275 HAN393273:HAQ393275 HKJ393273:HKM393275 HUF393273:HUI393275 IEB393273:IEE393275 INX393273:IOA393275 IXT393273:IXW393275 JHP393273:JHS393275 JRL393273:JRO393275 KBH393273:KBK393275 KLD393273:KLG393275 KUZ393273:KVC393275 LEV393273:LEY393275 LOR393273:LOU393275 LYN393273:LYQ393275 MIJ393273:MIM393275 MSF393273:MSI393275 NCB393273:NCE393275 NLX393273:NMA393275 NVT393273:NVW393275 OFP393273:OFS393275 OPL393273:OPO393275 OZH393273:OZK393275 PJD393273:PJG393275 PSZ393273:PTC393275 QCV393273:QCY393275 QMR393273:QMU393275 QWN393273:QWQ393275 RGJ393273:RGM393275 RQF393273:RQI393275 SAB393273:SAE393275 SJX393273:SKA393275 STT393273:STW393275 TDP393273:TDS393275 TNL393273:TNO393275 TXH393273:TXK393275 UHD393273:UHG393275 UQZ393273:URC393275 VAV393273:VAY393275 VKR393273:VKU393275 VUN393273:VUQ393275 WEJ393273:WEM393275 WOF393273:WOI393275 WYB393273:WYE393275 BT458809:BW458811 LP458809:LS458811 VL458809:VO458811 AFH458809:AFK458811 APD458809:APG458811 AYZ458809:AZC458811 BIV458809:BIY458811 BSR458809:BSU458811 CCN458809:CCQ458811 CMJ458809:CMM458811 CWF458809:CWI458811 DGB458809:DGE458811 DPX458809:DQA458811 DZT458809:DZW458811 EJP458809:EJS458811 ETL458809:ETO458811 FDH458809:FDK458811 FND458809:FNG458811 FWZ458809:FXC458811 GGV458809:GGY458811 GQR458809:GQU458811 HAN458809:HAQ458811 HKJ458809:HKM458811 HUF458809:HUI458811 IEB458809:IEE458811 INX458809:IOA458811 IXT458809:IXW458811 JHP458809:JHS458811 JRL458809:JRO458811 KBH458809:KBK458811 KLD458809:KLG458811 KUZ458809:KVC458811 LEV458809:LEY458811 LOR458809:LOU458811 LYN458809:LYQ458811 MIJ458809:MIM458811 MSF458809:MSI458811 NCB458809:NCE458811 NLX458809:NMA458811 NVT458809:NVW458811 OFP458809:OFS458811 OPL458809:OPO458811 OZH458809:OZK458811 PJD458809:PJG458811 PSZ458809:PTC458811 QCV458809:QCY458811 QMR458809:QMU458811 QWN458809:QWQ458811 RGJ458809:RGM458811 RQF458809:RQI458811 SAB458809:SAE458811 SJX458809:SKA458811 STT458809:STW458811 TDP458809:TDS458811 TNL458809:TNO458811 TXH458809:TXK458811 UHD458809:UHG458811 UQZ458809:URC458811 VAV458809:VAY458811 VKR458809:VKU458811 VUN458809:VUQ458811 WEJ458809:WEM458811 WOF458809:WOI458811 WYB458809:WYE458811 BT524345:BW524347 LP524345:LS524347 VL524345:VO524347 AFH524345:AFK524347 APD524345:APG524347 AYZ524345:AZC524347 BIV524345:BIY524347 BSR524345:BSU524347 CCN524345:CCQ524347 CMJ524345:CMM524347 CWF524345:CWI524347 DGB524345:DGE524347 DPX524345:DQA524347 DZT524345:DZW524347 EJP524345:EJS524347 ETL524345:ETO524347 FDH524345:FDK524347 FND524345:FNG524347 FWZ524345:FXC524347 GGV524345:GGY524347 GQR524345:GQU524347 HAN524345:HAQ524347 HKJ524345:HKM524347 HUF524345:HUI524347 IEB524345:IEE524347 INX524345:IOA524347 IXT524345:IXW524347 JHP524345:JHS524347 JRL524345:JRO524347 KBH524345:KBK524347 KLD524345:KLG524347 KUZ524345:KVC524347 LEV524345:LEY524347 LOR524345:LOU524347 LYN524345:LYQ524347 MIJ524345:MIM524347 MSF524345:MSI524347 NCB524345:NCE524347 NLX524345:NMA524347 NVT524345:NVW524347 OFP524345:OFS524347 OPL524345:OPO524347 OZH524345:OZK524347 PJD524345:PJG524347 PSZ524345:PTC524347 QCV524345:QCY524347 QMR524345:QMU524347 QWN524345:QWQ524347 RGJ524345:RGM524347 RQF524345:RQI524347 SAB524345:SAE524347 SJX524345:SKA524347 STT524345:STW524347 TDP524345:TDS524347 TNL524345:TNO524347 TXH524345:TXK524347 UHD524345:UHG524347 UQZ524345:URC524347 VAV524345:VAY524347 VKR524345:VKU524347 VUN524345:VUQ524347 WEJ524345:WEM524347 WOF524345:WOI524347 WYB524345:WYE524347 BT589881:BW589883 LP589881:LS589883 VL589881:VO589883 AFH589881:AFK589883 APD589881:APG589883 AYZ589881:AZC589883 BIV589881:BIY589883 BSR589881:BSU589883 CCN589881:CCQ589883 CMJ589881:CMM589883 CWF589881:CWI589883 DGB589881:DGE589883 DPX589881:DQA589883 DZT589881:DZW589883 EJP589881:EJS589883 ETL589881:ETO589883 FDH589881:FDK589883 FND589881:FNG589883 FWZ589881:FXC589883 GGV589881:GGY589883 GQR589881:GQU589883 HAN589881:HAQ589883 HKJ589881:HKM589883 HUF589881:HUI589883 IEB589881:IEE589883 INX589881:IOA589883 IXT589881:IXW589883 JHP589881:JHS589883 JRL589881:JRO589883 KBH589881:KBK589883 KLD589881:KLG589883 KUZ589881:KVC589883 LEV589881:LEY589883 LOR589881:LOU589883 LYN589881:LYQ589883 MIJ589881:MIM589883 MSF589881:MSI589883 NCB589881:NCE589883 NLX589881:NMA589883 NVT589881:NVW589883 OFP589881:OFS589883 OPL589881:OPO589883 OZH589881:OZK589883 PJD589881:PJG589883 PSZ589881:PTC589883 QCV589881:QCY589883 QMR589881:QMU589883 QWN589881:QWQ589883 RGJ589881:RGM589883 RQF589881:RQI589883 SAB589881:SAE589883 SJX589881:SKA589883 STT589881:STW589883 TDP589881:TDS589883 TNL589881:TNO589883 TXH589881:TXK589883 UHD589881:UHG589883 UQZ589881:URC589883 VAV589881:VAY589883 VKR589881:VKU589883 VUN589881:VUQ589883 WEJ589881:WEM589883 WOF589881:WOI589883 WYB589881:WYE589883 BT655417:BW655419 LP655417:LS655419 VL655417:VO655419 AFH655417:AFK655419 APD655417:APG655419 AYZ655417:AZC655419 BIV655417:BIY655419 BSR655417:BSU655419 CCN655417:CCQ655419 CMJ655417:CMM655419 CWF655417:CWI655419 DGB655417:DGE655419 DPX655417:DQA655419 DZT655417:DZW655419 EJP655417:EJS655419 ETL655417:ETO655419 FDH655417:FDK655419 FND655417:FNG655419 FWZ655417:FXC655419 GGV655417:GGY655419 GQR655417:GQU655419 HAN655417:HAQ655419 HKJ655417:HKM655419 HUF655417:HUI655419 IEB655417:IEE655419 INX655417:IOA655419 IXT655417:IXW655419 JHP655417:JHS655419 JRL655417:JRO655419 KBH655417:KBK655419 KLD655417:KLG655419 KUZ655417:KVC655419 LEV655417:LEY655419 LOR655417:LOU655419 LYN655417:LYQ655419 MIJ655417:MIM655419 MSF655417:MSI655419 NCB655417:NCE655419 NLX655417:NMA655419 NVT655417:NVW655419 OFP655417:OFS655419 OPL655417:OPO655419 OZH655417:OZK655419 PJD655417:PJG655419 PSZ655417:PTC655419 QCV655417:QCY655419 QMR655417:QMU655419 QWN655417:QWQ655419 RGJ655417:RGM655419 RQF655417:RQI655419 SAB655417:SAE655419 SJX655417:SKA655419 STT655417:STW655419 TDP655417:TDS655419 TNL655417:TNO655419 TXH655417:TXK655419 UHD655417:UHG655419 UQZ655417:URC655419 VAV655417:VAY655419 VKR655417:VKU655419 VUN655417:VUQ655419 WEJ655417:WEM655419 WOF655417:WOI655419 WYB655417:WYE655419 BT720953:BW720955 LP720953:LS720955 VL720953:VO720955 AFH720953:AFK720955 APD720953:APG720955 AYZ720953:AZC720955 BIV720953:BIY720955 BSR720953:BSU720955 CCN720953:CCQ720955 CMJ720953:CMM720955 CWF720953:CWI720955 DGB720953:DGE720955 DPX720953:DQA720955 DZT720953:DZW720955 EJP720953:EJS720955 ETL720953:ETO720955 FDH720953:FDK720955 FND720953:FNG720955 FWZ720953:FXC720955 GGV720953:GGY720955 GQR720953:GQU720955 HAN720953:HAQ720955 HKJ720953:HKM720955 HUF720953:HUI720955 IEB720953:IEE720955 INX720953:IOA720955 IXT720953:IXW720955 JHP720953:JHS720955 JRL720953:JRO720955 KBH720953:KBK720955 KLD720953:KLG720955 KUZ720953:KVC720955 LEV720953:LEY720955 LOR720953:LOU720955 LYN720953:LYQ720955 MIJ720953:MIM720955 MSF720953:MSI720955 NCB720953:NCE720955 NLX720953:NMA720955 NVT720953:NVW720955 OFP720953:OFS720955 OPL720953:OPO720955 OZH720953:OZK720955 PJD720953:PJG720955 PSZ720953:PTC720955 QCV720953:QCY720955 QMR720953:QMU720955 QWN720953:QWQ720955 RGJ720953:RGM720955 RQF720953:RQI720955 SAB720953:SAE720955 SJX720953:SKA720955 STT720953:STW720955 TDP720953:TDS720955 TNL720953:TNO720955 TXH720953:TXK720955 UHD720953:UHG720955 UQZ720953:URC720955 VAV720953:VAY720955 VKR720953:VKU720955 VUN720953:VUQ720955 WEJ720953:WEM720955 WOF720953:WOI720955 WYB720953:WYE720955 BT786489:BW786491 LP786489:LS786491 VL786489:VO786491 AFH786489:AFK786491 APD786489:APG786491 AYZ786489:AZC786491 BIV786489:BIY786491 BSR786489:BSU786491 CCN786489:CCQ786491 CMJ786489:CMM786491 CWF786489:CWI786491 DGB786489:DGE786491 DPX786489:DQA786491 DZT786489:DZW786491 EJP786489:EJS786491 ETL786489:ETO786491 FDH786489:FDK786491 FND786489:FNG786491 FWZ786489:FXC786491 GGV786489:GGY786491 GQR786489:GQU786491 HAN786489:HAQ786491 HKJ786489:HKM786491 HUF786489:HUI786491 IEB786489:IEE786491 INX786489:IOA786491 IXT786489:IXW786491 JHP786489:JHS786491 JRL786489:JRO786491 KBH786489:KBK786491 KLD786489:KLG786491 KUZ786489:KVC786491 LEV786489:LEY786491 LOR786489:LOU786491 LYN786489:LYQ786491 MIJ786489:MIM786491 MSF786489:MSI786491 NCB786489:NCE786491 NLX786489:NMA786491 NVT786489:NVW786491 OFP786489:OFS786491 OPL786489:OPO786491 OZH786489:OZK786491 PJD786489:PJG786491 PSZ786489:PTC786491 QCV786489:QCY786491 QMR786489:QMU786491 QWN786489:QWQ786491 RGJ786489:RGM786491 RQF786489:RQI786491 SAB786489:SAE786491 SJX786489:SKA786491 STT786489:STW786491 TDP786489:TDS786491 TNL786489:TNO786491 TXH786489:TXK786491 UHD786489:UHG786491 UQZ786489:URC786491 VAV786489:VAY786491 VKR786489:VKU786491 VUN786489:VUQ786491 WEJ786489:WEM786491 WOF786489:WOI786491 WYB786489:WYE786491 BT852025:BW852027 LP852025:LS852027 VL852025:VO852027 AFH852025:AFK852027 APD852025:APG852027 AYZ852025:AZC852027 BIV852025:BIY852027 BSR852025:BSU852027 CCN852025:CCQ852027 CMJ852025:CMM852027 CWF852025:CWI852027 DGB852025:DGE852027 DPX852025:DQA852027 DZT852025:DZW852027 EJP852025:EJS852027 ETL852025:ETO852027 FDH852025:FDK852027 FND852025:FNG852027 FWZ852025:FXC852027 GGV852025:GGY852027 GQR852025:GQU852027 HAN852025:HAQ852027 HKJ852025:HKM852027 HUF852025:HUI852027 IEB852025:IEE852027 INX852025:IOA852027 IXT852025:IXW852027 JHP852025:JHS852027 JRL852025:JRO852027 KBH852025:KBK852027 KLD852025:KLG852027 KUZ852025:KVC852027 LEV852025:LEY852027 LOR852025:LOU852027 LYN852025:LYQ852027 MIJ852025:MIM852027 MSF852025:MSI852027 NCB852025:NCE852027 NLX852025:NMA852027 NVT852025:NVW852027 OFP852025:OFS852027 OPL852025:OPO852027 OZH852025:OZK852027 PJD852025:PJG852027 PSZ852025:PTC852027 QCV852025:QCY852027 QMR852025:QMU852027 QWN852025:QWQ852027 RGJ852025:RGM852027 RQF852025:RQI852027 SAB852025:SAE852027 SJX852025:SKA852027 STT852025:STW852027 TDP852025:TDS852027 TNL852025:TNO852027 TXH852025:TXK852027 UHD852025:UHG852027 UQZ852025:URC852027 VAV852025:VAY852027 VKR852025:VKU852027 VUN852025:VUQ852027 WEJ852025:WEM852027 WOF852025:WOI852027 WYB852025:WYE852027 BT917561:BW917563 LP917561:LS917563 VL917561:VO917563 AFH917561:AFK917563 APD917561:APG917563 AYZ917561:AZC917563 BIV917561:BIY917563 BSR917561:BSU917563 CCN917561:CCQ917563 CMJ917561:CMM917563 CWF917561:CWI917563 DGB917561:DGE917563 DPX917561:DQA917563 DZT917561:DZW917563 EJP917561:EJS917563 ETL917561:ETO917563 FDH917561:FDK917563 FND917561:FNG917563 FWZ917561:FXC917563 GGV917561:GGY917563 GQR917561:GQU917563 HAN917561:HAQ917563 HKJ917561:HKM917563 HUF917561:HUI917563 IEB917561:IEE917563 INX917561:IOA917563 IXT917561:IXW917563 JHP917561:JHS917563 JRL917561:JRO917563 KBH917561:KBK917563 KLD917561:KLG917563 KUZ917561:KVC917563 LEV917561:LEY917563 LOR917561:LOU917563 LYN917561:LYQ917563 MIJ917561:MIM917563 MSF917561:MSI917563 NCB917561:NCE917563 NLX917561:NMA917563 NVT917561:NVW917563 OFP917561:OFS917563 OPL917561:OPO917563 OZH917561:OZK917563 PJD917561:PJG917563 PSZ917561:PTC917563 QCV917561:QCY917563 QMR917561:QMU917563 QWN917561:QWQ917563 RGJ917561:RGM917563 RQF917561:RQI917563 SAB917561:SAE917563 SJX917561:SKA917563 STT917561:STW917563 TDP917561:TDS917563 TNL917561:TNO917563 TXH917561:TXK917563 UHD917561:UHG917563 UQZ917561:URC917563 VAV917561:VAY917563 VKR917561:VKU917563 VUN917561:VUQ917563 WEJ917561:WEM917563 WOF917561:WOI917563 WYB917561:WYE917563 BT983097:BW983099 LP983097:LS983099 VL983097:VO983099 AFH983097:AFK983099 APD983097:APG983099 AYZ983097:AZC983099 BIV983097:BIY983099 BSR983097:BSU983099 CCN983097:CCQ983099 CMJ983097:CMM983099 CWF983097:CWI983099 DGB983097:DGE983099 DPX983097:DQA983099 DZT983097:DZW983099 EJP983097:EJS983099 ETL983097:ETO983099 FDH983097:FDK983099 FND983097:FNG983099 FWZ983097:FXC983099 GGV983097:GGY983099 GQR983097:GQU983099 HAN983097:HAQ983099 HKJ983097:HKM983099 HUF983097:HUI983099 IEB983097:IEE983099 INX983097:IOA983099 IXT983097:IXW983099 JHP983097:JHS983099 JRL983097:JRO983099 KBH983097:KBK983099 KLD983097:KLG983099 KUZ983097:KVC983099 LEV983097:LEY983099 LOR983097:LOU983099 LYN983097:LYQ983099 MIJ983097:MIM983099 MSF983097:MSI983099 NCB983097:NCE983099 NLX983097:NMA983099 NVT983097:NVW983099 OFP983097:OFS983099 OPL983097:OPO983099 OZH983097:OZK983099 PJD983097:PJG983099 PSZ983097:PTC983099 QCV983097:QCY983099 QMR983097:QMU983099 QWN983097:QWQ983099 RGJ983097:RGM983099 RQF983097:RQI983099 SAB983097:SAE983099 SJX983097:SKA983099 STT983097:STW983099 TDP983097:TDS983099 TNL983097:TNO983099 TXH983097:TXK983099 UHD983097:UHG983099 UQZ983097:URC983099 VAV983097:VAY983099 VKR983097:VKU983099 VUN983097:VUQ983099 WEJ983097:WEM983099 WOF983097:WOI983099 WYB983097:WYE983099 AH65595:AK65595 KD65595:KG65595 TZ65595:UC65595 ADV65595:ADY65595 ANR65595:ANU65595 AXN65595:AXQ65595 BHJ65595:BHM65595 BRF65595:BRI65595 CBB65595:CBE65595 CKX65595:CLA65595 CUT65595:CUW65595 DEP65595:DES65595 DOL65595:DOO65595 DYH65595:DYK65595 EID65595:EIG65595 ERZ65595:ESC65595 FBV65595:FBY65595 FLR65595:FLU65595 FVN65595:FVQ65595 GFJ65595:GFM65595 GPF65595:GPI65595 GZB65595:GZE65595 HIX65595:HJA65595 HST65595:HSW65595 ICP65595:ICS65595 IML65595:IMO65595 IWH65595:IWK65595 JGD65595:JGG65595 JPZ65595:JQC65595 JZV65595:JZY65595 KJR65595:KJU65595 KTN65595:KTQ65595 LDJ65595:LDM65595 LNF65595:LNI65595 LXB65595:LXE65595 MGX65595:MHA65595 MQT65595:MQW65595 NAP65595:NAS65595 NKL65595:NKO65595 NUH65595:NUK65595 OED65595:OEG65595 ONZ65595:OOC65595 OXV65595:OXY65595 PHR65595:PHU65595 PRN65595:PRQ65595 QBJ65595:QBM65595 QLF65595:QLI65595 QVB65595:QVE65595 REX65595:RFA65595 ROT65595:ROW65595 RYP65595:RYS65595 SIL65595:SIO65595 SSH65595:SSK65595 TCD65595:TCG65595 TLZ65595:TMC65595 TVV65595:TVY65595 UFR65595:UFU65595 UPN65595:UPQ65595 UZJ65595:UZM65595 VJF65595:VJI65595 VTB65595:VTE65595 WCX65595:WDA65595 WMT65595:WMW65595 WWP65595:WWS65595 AH131131:AK131131 KD131131:KG131131 TZ131131:UC131131 ADV131131:ADY131131 ANR131131:ANU131131 AXN131131:AXQ131131 BHJ131131:BHM131131 BRF131131:BRI131131 CBB131131:CBE131131 CKX131131:CLA131131 CUT131131:CUW131131 DEP131131:DES131131 DOL131131:DOO131131 DYH131131:DYK131131 EID131131:EIG131131 ERZ131131:ESC131131 FBV131131:FBY131131 FLR131131:FLU131131 FVN131131:FVQ131131 GFJ131131:GFM131131 GPF131131:GPI131131 GZB131131:GZE131131 HIX131131:HJA131131 HST131131:HSW131131 ICP131131:ICS131131 IML131131:IMO131131 IWH131131:IWK131131 JGD131131:JGG131131 JPZ131131:JQC131131 JZV131131:JZY131131 KJR131131:KJU131131 KTN131131:KTQ131131 LDJ131131:LDM131131 LNF131131:LNI131131 LXB131131:LXE131131 MGX131131:MHA131131 MQT131131:MQW131131 NAP131131:NAS131131 NKL131131:NKO131131 NUH131131:NUK131131 OED131131:OEG131131 ONZ131131:OOC131131 OXV131131:OXY131131 PHR131131:PHU131131 PRN131131:PRQ131131 QBJ131131:QBM131131 QLF131131:QLI131131 QVB131131:QVE131131 REX131131:RFA131131 ROT131131:ROW131131 RYP131131:RYS131131 SIL131131:SIO131131 SSH131131:SSK131131 TCD131131:TCG131131 TLZ131131:TMC131131 TVV131131:TVY131131 UFR131131:UFU131131 UPN131131:UPQ131131 UZJ131131:UZM131131 VJF131131:VJI131131 VTB131131:VTE131131 WCX131131:WDA131131 WMT131131:WMW131131 WWP131131:WWS131131 AH196667:AK196667 KD196667:KG196667 TZ196667:UC196667 ADV196667:ADY196667 ANR196667:ANU196667 AXN196667:AXQ196667 BHJ196667:BHM196667 BRF196667:BRI196667 CBB196667:CBE196667 CKX196667:CLA196667 CUT196667:CUW196667 DEP196667:DES196667 DOL196667:DOO196667 DYH196667:DYK196667 EID196667:EIG196667 ERZ196667:ESC196667 FBV196667:FBY196667 FLR196667:FLU196667 FVN196667:FVQ196667 GFJ196667:GFM196667 GPF196667:GPI196667 GZB196667:GZE196667 HIX196667:HJA196667 HST196667:HSW196667 ICP196667:ICS196667 IML196667:IMO196667 IWH196667:IWK196667 JGD196667:JGG196667 JPZ196667:JQC196667 JZV196667:JZY196667 KJR196667:KJU196667 KTN196667:KTQ196667 LDJ196667:LDM196667 LNF196667:LNI196667 LXB196667:LXE196667 MGX196667:MHA196667 MQT196667:MQW196667 NAP196667:NAS196667 NKL196667:NKO196667 NUH196667:NUK196667 OED196667:OEG196667 ONZ196667:OOC196667 OXV196667:OXY196667 PHR196667:PHU196667 PRN196667:PRQ196667 QBJ196667:QBM196667 QLF196667:QLI196667 QVB196667:QVE196667 REX196667:RFA196667 ROT196667:ROW196667 RYP196667:RYS196667 SIL196667:SIO196667 SSH196667:SSK196667 TCD196667:TCG196667 TLZ196667:TMC196667 TVV196667:TVY196667 UFR196667:UFU196667 UPN196667:UPQ196667 UZJ196667:UZM196667 VJF196667:VJI196667 VTB196667:VTE196667 WCX196667:WDA196667 WMT196667:WMW196667 WWP196667:WWS196667 AH262203:AK262203 KD262203:KG262203 TZ262203:UC262203 ADV262203:ADY262203 ANR262203:ANU262203 AXN262203:AXQ262203 BHJ262203:BHM262203 BRF262203:BRI262203 CBB262203:CBE262203 CKX262203:CLA262203 CUT262203:CUW262203 DEP262203:DES262203 DOL262203:DOO262203 DYH262203:DYK262203 EID262203:EIG262203 ERZ262203:ESC262203 FBV262203:FBY262203 FLR262203:FLU262203 FVN262203:FVQ262203 GFJ262203:GFM262203 GPF262203:GPI262203 GZB262203:GZE262203 HIX262203:HJA262203 HST262203:HSW262203 ICP262203:ICS262203 IML262203:IMO262203 IWH262203:IWK262203 JGD262203:JGG262203 JPZ262203:JQC262203 JZV262203:JZY262203 KJR262203:KJU262203 KTN262203:KTQ262203 LDJ262203:LDM262203 LNF262203:LNI262203 LXB262203:LXE262203 MGX262203:MHA262203 MQT262203:MQW262203 NAP262203:NAS262203 NKL262203:NKO262203 NUH262203:NUK262203 OED262203:OEG262203 ONZ262203:OOC262203 OXV262203:OXY262203 PHR262203:PHU262203 PRN262203:PRQ262203 QBJ262203:QBM262203 QLF262203:QLI262203 QVB262203:QVE262203 REX262203:RFA262203 ROT262203:ROW262203 RYP262203:RYS262203 SIL262203:SIO262203 SSH262203:SSK262203 TCD262203:TCG262203 TLZ262203:TMC262203 TVV262203:TVY262203 UFR262203:UFU262203 UPN262203:UPQ262203 UZJ262203:UZM262203 VJF262203:VJI262203 VTB262203:VTE262203 WCX262203:WDA262203 WMT262203:WMW262203 WWP262203:WWS262203 AH327739:AK327739 KD327739:KG327739 TZ327739:UC327739 ADV327739:ADY327739 ANR327739:ANU327739 AXN327739:AXQ327739 BHJ327739:BHM327739 BRF327739:BRI327739 CBB327739:CBE327739 CKX327739:CLA327739 CUT327739:CUW327739 DEP327739:DES327739 DOL327739:DOO327739 DYH327739:DYK327739 EID327739:EIG327739 ERZ327739:ESC327739 FBV327739:FBY327739 FLR327739:FLU327739 FVN327739:FVQ327739 GFJ327739:GFM327739 GPF327739:GPI327739 GZB327739:GZE327739 HIX327739:HJA327739 HST327739:HSW327739 ICP327739:ICS327739 IML327739:IMO327739 IWH327739:IWK327739 JGD327739:JGG327739 JPZ327739:JQC327739 JZV327739:JZY327739 KJR327739:KJU327739 KTN327739:KTQ327739 LDJ327739:LDM327739 LNF327739:LNI327739 LXB327739:LXE327739 MGX327739:MHA327739 MQT327739:MQW327739 NAP327739:NAS327739 NKL327739:NKO327739 NUH327739:NUK327739 OED327739:OEG327739 ONZ327739:OOC327739 OXV327739:OXY327739 PHR327739:PHU327739 PRN327739:PRQ327739 QBJ327739:QBM327739 QLF327739:QLI327739 QVB327739:QVE327739 REX327739:RFA327739 ROT327739:ROW327739 RYP327739:RYS327739 SIL327739:SIO327739 SSH327739:SSK327739 TCD327739:TCG327739 TLZ327739:TMC327739 TVV327739:TVY327739 UFR327739:UFU327739 UPN327739:UPQ327739 UZJ327739:UZM327739 VJF327739:VJI327739 VTB327739:VTE327739 WCX327739:WDA327739 WMT327739:WMW327739 WWP327739:WWS327739 AH393275:AK393275 KD393275:KG393275 TZ393275:UC393275 ADV393275:ADY393275 ANR393275:ANU393275 AXN393275:AXQ393275 BHJ393275:BHM393275 BRF393275:BRI393275 CBB393275:CBE393275 CKX393275:CLA393275 CUT393275:CUW393275 DEP393275:DES393275 DOL393275:DOO393275 DYH393275:DYK393275 EID393275:EIG393275 ERZ393275:ESC393275 FBV393275:FBY393275 FLR393275:FLU393275 FVN393275:FVQ393275 GFJ393275:GFM393275 GPF393275:GPI393275 GZB393275:GZE393275 HIX393275:HJA393275 HST393275:HSW393275 ICP393275:ICS393275 IML393275:IMO393275 IWH393275:IWK393275 JGD393275:JGG393275 JPZ393275:JQC393275 JZV393275:JZY393275 KJR393275:KJU393275 KTN393275:KTQ393275 LDJ393275:LDM393275 LNF393275:LNI393275 LXB393275:LXE393275 MGX393275:MHA393275 MQT393275:MQW393275 NAP393275:NAS393275 NKL393275:NKO393275 NUH393275:NUK393275 OED393275:OEG393275 ONZ393275:OOC393275 OXV393275:OXY393275 PHR393275:PHU393275 PRN393275:PRQ393275 QBJ393275:QBM393275 QLF393275:QLI393275 QVB393275:QVE393275 REX393275:RFA393275 ROT393275:ROW393275 RYP393275:RYS393275 SIL393275:SIO393275 SSH393275:SSK393275 TCD393275:TCG393275 TLZ393275:TMC393275 TVV393275:TVY393275 UFR393275:UFU393275 UPN393275:UPQ393275 UZJ393275:UZM393275 VJF393275:VJI393275 VTB393275:VTE393275 WCX393275:WDA393275 WMT393275:WMW393275 WWP393275:WWS393275 AH458811:AK458811 KD458811:KG458811 TZ458811:UC458811 ADV458811:ADY458811 ANR458811:ANU458811 AXN458811:AXQ458811 BHJ458811:BHM458811 BRF458811:BRI458811 CBB458811:CBE458811 CKX458811:CLA458811 CUT458811:CUW458811 DEP458811:DES458811 DOL458811:DOO458811 DYH458811:DYK458811 EID458811:EIG458811 ERZ458811:ESC458811 FBV458811:FBY458811 FLR458811:FLU458811 FVN458811:FVQ458811 GFJ458811:GFM458811 GPF458811:GPI458811 GZB458811:GZE458811 HIX458811:HJA458811 HST458811:HSW458811 ICP458811:ICS458811 IML458811:IMO458811 IWH458811:IWK458811 JGD458811:JGG458811 JPZ458811:JQC458811 JZV458811:JZY458811 KJR458811:KJU458811 KTN458811:KTQ458811 LDJ458811:LDM458811 LNF458811:LNI458811 LXB458811:LXE458811 MGX458811:MHA458811 MQT458811:MQW458811 NAP458811:NAS458811 NKL458811:NKO458811 NUH458811:NUK458811 OED458811:OEG458811 ONZ458811:OOC458811 OXV458811:OXY458811 PHR458811:PHU458811 PRN458811:PRQ458811 QBJ458811:QBM458811 QLF458811:QLI458811 QVB458811:QVE458811 REX458811:RFA458811 ROT458811:ROW458811 RYP458811:RYS458811 SIL458811:SIO458811 SSH458811:SSK458811 TCD458811:TCG458811 TLZ458811:TMC458811 TVV458811:TVY458811 UFR458811:UFU458811 UPN458811:UPQ458811 UZJ458811:UZM458811 VJF458811:VJI458811 VTB458811:VTE458811 WCX458811:WDA458811 WMT458811:WMW458811 WWP458811:WWS458811 AH524347:AK524347 KD524347:KG524347 TZ524347:UC524347 ADV524347:ADY524347 ANR524347:ANU524347 AXN524347:AXQ524347 BHJ524347:BHM524347 BRF524347:BRI524347 CBB524347:CBE524347 CKX524347:CLA524347 CUT524347:CUW524347 DEP524347:DES524347 DOL524347:DOO524347 DYH524347:DYK524347 EID524347:EIG524347 ERZ524347:ESC524347 FBV524347:FBY524347 FLR524347:FLU524347 FVN524347:FVQ524347 GFJ524347:GFM524347 GPF524347:GPI524347 GZB524347:GZE524347 HIX524347:HJA524347 HST524347:HSW524347 ICP524347:ICS524347 IML524347:IMO524347 IWH524347:IWK524347 JGD524347:JGG524347 JPZ524347:JQC524347 JZV524347:JZY524347 KJR524347:KJU524347 KTN524347:KTQ524347 LDJ524347:LDM524347 LNF524347:LNI524347 LXB524347:LXE524347 MGX524347:MHA524347 MQT524347:MQW524347 NAP524347:NAS524347 NKL524347:NKO524347 NUH524347:NUK524347 OED524347:OEG524347 ONZ524347:OOC524347 OXV524347:OXY524347 PHR524347:PHU524347 PRN524347:PRQ524347 QBJ524347:QBM524347 QLF524347:QLI524347 QVB524347:QVE524347 REX524347:RFA524347 ROT524347:ROW524347 RYP524347:RYS524347 SIL524347:SIO524347 SSH524347:SSK524347 TCD524347:TCG524347 TLZ524347:TMC524347 TVV524347:TVY524347 UFR524347:UFU524347 UPN524347:UPQ524347 UZJ524347:UZM524347 VJF524347:VJI524347 VTB524347:VTE524347 WCX524347:WDA524347 WMT524347:WMW524347 WWP524347:WWS524347 AH589883:AK589883 KD589883:KG589883 TZ589883:UC589883 ADV589883:ADY589883 ANR589883:ANU589883 AXN589883:AXQ589883 BHJ589883:BHM589883 BRF589883:BRI589883 CBB589883:CBE589883 CKX589883:CLA589883 CUT589883:CUW589883 DEP589883:DES589883 DOL589883:DOO589883 DYH589883:DYK589883 EID589883:EIG589883 ERZ589883:ESC589883 FBV589883:FBY589883 FLR589883:FLU589883 FVN589883:FVQ589883 GFJ589883:GFM589883 GPF589883:GPI589883 GZB589883:GZE589883 HIX589883:HJA589883 HST589883:HSW589883 ICP589883:ICS589883 IML589883:IMO589883 IWH589883:IWK589883 JGD589883:JGG589883 JPZ589883:JQC589883 JZV589883:JZY589883 KJR589883:KJU589883 KTN589883:KTQ589883 LDJ589883:LDM589883 LNF589883:LNI589883 LXB589883:LXE589883 MGX589883:MHA589883 MQT589883:MQW589883 NAP589883:NAS589883 NKL589883:NKO589883 NUH589883:NUK589883 OED589883:OEG589883 ONZ589883:OOC589883 OXV589883:OXY589883 PHR589883:PHU589883 PRN589883:PRQ589883 QBJ589883:QBM589883 QLF589883:QLI589883 QVB589883:QVE589883 REX589883:RFA589883 ROT589883:ROW589883 RYP589883:RYS589883 SIL589883:SIO589883 SSH589883:SSK589883 TCD589883:TCG589883 TLZ589883:TMC589883 TVV589883:TVY589883 UFR589883:UFU589883 UPN589883:UPQ589883 UZJ589883:UZM589883 VJF589883:VJI589883 VTB589883:VTE589883 WCX589883:WDA589883 WMT589883:WMW589883 WWP589883:WWS589883 AH655419:AK655419 KD655419:KG655419 TZ655419:UC655419 ADV655419:ADY655419 ANR655419:ANU655419 AXN655419:AXQ655419 BHJ655419:BHM655419 BRF655419:BRI655419 CBB655419:CBE655419 CKX655419:CLA655419 CUT655419:CUW655419 DEP655419:DES655419 DOL655419:DOO655419 DYH655419:DYK655419 EID655419:EIG655419 ERZ655419:ESC655419 FBV655419:FBY655419 FLR655419:FLU655419 FVN655419:FVQ655419 GFJ655419:GFM655419 GPF655419:GPI655419 GZB655419:GZE655419 HIX655419:HJA655419 HST655419:HSW655419 ICP655419:ICS655419 IML655419:IMO655419 IWH655419:IWK655419 JGD655419:JGG655419 JPZ655419:JQC655419 JZV655419:JZY655419 KJR655419:KJU655419 KTN655419:KTQ655419 LDJ655419:LDM655419 LNF655419:LNI655419 LXB655419:LXE655419 MGX655419:MHA655419 MQT655419:MQW655419 NAP655419:NAS655419 NKL655419:NKO655419 NUH655419:NUK655419 OED655419:OEG655419 ONZ655419:OOC655419 OXV655419:OXY655419 PHR655419:PHU655419 PRN655419:PRQ655419 QBJ655419:QBM655419 QLF655419:QLI655419 QVB655419:QVE655419 REX655419:RFA655419 ROT655419:ROW655419 RYP655419:RYS655419 SIL655419:SIO655419 SSH655419:SSK655419 TCD655419:TCG655419 TLZ655419:TMC655419 TVV655419:TVY655419 UFR655419:UFU655419 UPN655419:UPQ655419 UZJ655419:UZM655419 VJF655419:VJI655419 VTB655419:VTE655419 WCX655419:WDA655419 WMT655419:WMW655419 WWP655419:WWS655419 AH720955:AK720955 KD720955:KG720955 TZ720955:UC720955 ADV720955:ADY720955 ANR720955:ANU720955 AXN720955:AXQ720955 BHJ720955:BHM720955 BRF720955:BRI720955 CBB720955:CBE720955 CKX720955:CLA720955 CUT720955:CUW720955 DEP720955:DES720955 DOL720955:DOO720955 DYH720955:DYK720955 EID720955:EIG720955 ERZ720955:ESC720955 FBV720955:FBY720955 FLR720955:FLU720955 FVN720955:FVQ720955 GFJ720955:GFM720955 GPF720955:GPI720955 GZB720955:GZE720955 HIX720955:HJA720955 HST720955:HSW720955 ICP720955:ICS720955 IML720955:IMO720955 IWH720955:IWK720955 JGD720955:JGG720955 JPZ720955:JQC720955 JZV720955:JZY720955 KJR720955:KJU720955 KTN720955:KTQ720955 LDJ720955:LDM720955 LNF720955:LNI720955 LXB720955:LXE720955 MGX720955:MHA720955 MQT720955:MQW720955 NAP720955:NAS720955 NKL720955:NKO720955 NUH720955:NUK720955 OED720955:OEG720955 ONZ720955:OOC720955 OXV720955:OXY720955 PHR720955:PHU720955 PRN720955:PRQ720955 QBJ720955:QBM720955 QLF720955:QLI720955 QVB720955:QVE720955 REX720955:RFA720955 ROT720955:ROW720955 RYP720955:RYS720955 SIL720955:SIO720955 SSH720955:SSK720955 TCD720955:TCG720955 TLZ720955:TMC720955 TVV720955:TVY720955 UFR720955:UFU720955 UPN720955:UPQ720955 UZJ720955:UZM720955 VJF720955:VJI720955 VTB720955:VTE720955 WCX720955:WDA720955 WMT720955:WMW720955 WWP720955:WWS720955 AH786491:AK786491 KD786491:KG786491 TZ786491:UC786491 ADV786491:ADY786491 ANR786491:ANU786491 AXN786491:AXQ786491 BHJ786491:BHM786491 BRF786491:BRI786491 CBB786491:CBE786491 CKX786491:CLA786491 CUT786491:CUW786491 DEP786491:DES786491 DOL786491:DOO786491 DYH786491:DYK786491 EID786491:EIG786491 ERZ786491:ESC786491 FBV786491:FBY786491 FLR786491:FLU786491 FVN786491:FVQ786491 GFJ786491:GFM786491 GPF786491:GPI786491 GZB786491:GZE786491 HIX786491:HJA786491 HST786491:HSW786491 ICP786491:ICS786491 IML786491:IMO786491 IWH786491:IWK786491 JGD786491:JGG786491 JPZ786491:JQC786491 JZV786491:JZY786491 KJR786491:KJU786491 KTN786491:KTQ786491 LDJ786491:LDM786491 LNF786491:LNI786491 LXB786491:LXE786491 MGX786491:MHA786491 MQT786491:MQW786491 NAP786491:NAS786491 NKL786491:NKO786491 NUH786491:NUK786491 OED786491:OEG786491 ONZ786491:OOC786491 OXV786491:OXY786491 PHR786491:PHU786491 PRN786491:PRQ786491 QBJ786491:QBM786491 QLF786491:QLI786491 QVB786491:QVE786491 REX786491:RFA786491 ROT786491:ROW786491 RYP786491:RYS786491 SIL786491:SIO786491 SSH786491:SSK786491 TCD786491:TCG786491 TLZ786491:TMC786491 TVV786491:TVY786491 UFR786491:UFU786491 UPN786491:UPQ786491 UZJ786491:UZM786491 VJF786491:VJI786491 VTB786491:VTE786491 WCX786491:WDA786491 WMT786491:WMW786491 WWP786491:WWS786491 AH852027:AK852027 KD852027:KG852027 TZ852027:UC852027 ADV852027:ADY852027 ANR852027:ANU852027 AXN852027:AXQ852027 BHJ852027:BHM852027 BRF852027:BRI852027 CBB852027:CBE852027 CKX852027:CLA852027 CUT852027:CUW852027 DEP852027:DES852027 DOL852027:DOO852027 DYH852027:DYK852027 EID852027:EIG852027 ERZ852027:ESC852027 FBV852027:FBY852027 FLR852027:FLU852027 FVN852027:FVQ852027 GFJ852027:GFM852027 GPF852027:GPI852027 GZB852027:GZE852027 HIX852027:HJA852027 HST852027:HSW852027 ICP852027:ICS852027 IML852027:IMO852027 IWH852027:IWK852027 JGD852027:JGG852027 JPZ852027:JQC852027 JZV852027:JZY852027 KJR852027:KJU852027 KTN852027:KTQ852027 LDJ852027:LDM852027 LNF852027:LNI852027 LXB852027:LXE852027 MGX852027:MHA852027 MQT852027:MQW852027 NAP852027:NAS852027 NKL852027:NKO852027 NUH852027:NUK852027 OED852027:OEG852027 ONZ852027:OOC852027 OXV852027:OXY852027 PHR852027:PHU852027 PRN852027:PRQ852027 QBJ852027:QBM852027 QLF852027:QLI852027 QVB852027:QVE852027 REX852027:RFA852027 ROT852027:ROW852027 RYP852027:RYS852027 SIL852027:SIO852027 SSH852027:SSK852027 TCD852027:TCG852027 TLZ852027:TMC852027 TVV852027:TVY852027 UFR852027:UFU852027 UPN852027:UPQ852027 UZJ852027:UZM852027 VJF852027:VJI852027 VTB852027:VTE852027 WCX852027:WDA852027 WMT852027:WMW852027 WWP852027:WWS852027 AH917563:AK917563 KD917563:KG917563 TZ917563:UC917563 ADV917563:ADY917563 ANR917563:ANU917563 AXN917563:AXQ917563 BHJ917563:BHM917563 BRF917563:BRI917563 CBB917563:CBE917563 CKX917563:CLA917563 CUT917563:CUW917563 DEP917563:DES917563 DOL917563:DOO917563 DYH917563:DYK917563 EID917563:EIG917563 ERZ917563:ESC917563 FBV917563:FBY917563 FLR917563:FLU917563 FVN917563:FVQ917563 GFJ917563:GFM917563 GPF917563:GPI917563 GZB917563:GZE917563 HIX917563:HJA917563 HST917563:HSW917563 ICP917563:ICS917563 IML917563:IMO917563 IWH917563:IWK917563 JGD917563:JGG917563 JPZ917563:JQC917563 JZV917563:JZY917563 KJR917563:KJU917563 KTN917563:KTQ917563 LDJ917563:LDM917563 LNF917563:LNI917563 LXB917563:LXE917563 MGX917563:MHA917563 MQT917563:MQW917563 NAP917563:NAS917563 NKL917563:NKO917563 NUH917563:NUK917563 OED917563:OEG917563 ONZ917563:OOC917563 OXV917563:OXY917563 PHR917563:PHU917563 PRN917563:PRQ917563 QBJ917563:QBM917563 QLF917563:QLI917563 QVB917563:QVE917563 REX917563:RFA917563 ROT917563:ROW917563 RYP917563:RYS917563 SIL917563:SIO917563 SSH917563:SSK917563 TCD917563:TCG917563 TLZ917563:TMC917563 TVV917563:TVY917563 UFR917563:UFU917563 UPN917563:UPQ917563 UZJ917563:UZM917563 VJF917563:VJI917563 VTB917563:VTE917563 WCX917563:WDA917563 WMT917563:WMW917563 WWP917563:WWS917563 AH983099:AK983099 KD983099:KG983099 TZ983099:UC983099 ADV983099:ADY983099 ANR983099:ANU983099 AXN983099:AXQ983099 BHJ983099:BHM983099 BRF983099:BRI983099 CBB983099:CBE983099 CKX983099:CLA983099 CUT983099:CUW983099 DEP983099:DES983099 DOL983099:DOO983099 DYH983099:DYK983099 EID983099:EIG983099 ERZ983099:ESC983099 FBV983099:FBY983099 FLR983099:FLU983099 FVN983099:FVQ983099 GFJ983099:GFM983099 GPF983099:GPI983099 GZB983099:GZE983099 HIX983099:HJA983099 HST983099:HSW983099 ICP983099:ICS983099 IML983099:IMO983099 IWH983099:IWK983099 JGD983099:JGG983099 JPZ983099:JQC983099 JZV983099:JZY983099 KJR983099:KJU983099 KTN983099:KTQ983099 LDJ983099:LDM983099 LNF983099:LNI983099 LXB983099:LXE983099 MGX983099:MHA983099 MQT983099:MQW983099 NAP983099:NAS983099 NKL983099:NKO983099 NUH983099:NUK983099 OED983099:OEG983099 ONZ983099:OOC983099 OXV983099:OXY983099 PHR983099:PHU983099 PRN983099:PRQ983099 QBJ983099:QBM983099 QLF983099:QLI983099 QVB983099:QVE983099 REX983099:RFA983099 ROT983099:ROW983099 RYP983099:RYS983099 SIL983099:SIO983099 SSH983099:SSK983099 TCD983099:TCG983099 TLZ983099:TMC983099 TVV983099:TVY983099 UFR983099:UFU983099 UPN983099:UPQ983099 UZJ983099:UZM983099 VJF983099:VJI983099 VTB983099:VTE983099 WCX983099:WDA983099 WMT983099:WMW983099 WWP983099:WWS983099 LP62:LS65 VL62:VO65 AFH62:AFK65 APD62:APG65 AYZ62:AZC65 BIV62:BIY65 BSR62:BSU65 CCN62:CCQ65 CMJ62:CMM65 CWF62:CWI65 DGB62:DGE65 DPX62:DQA65 DZT62:DZW65 EJP62:EJS65 ETL62:ETO65 FDH62:FDK65 FND62:FNG65 FWZ62:FXC65 GGV62:GGY65 GQR62:GQU65 HAN62:HAQ65 HKJ62:HKM65 HUF62:HUI65 IEB62:IEE65 INX62:IOA65 IXT62:IXW65 JHP62:JHS65 JRL62:JRO65 KBH62:KBK65 KLD62:KLG65 KUZ62:KVC65 LEV62:LEY65 LOR62:LOU65 LYN62:LYQ65 MIJ62:MIM65 MSF62:MSI65 NCB62:NCE65 NLX62:NMA65 NVT62:NVW65 OFP62:OFS65 OPL62:OPO65 OZH62:OZK65 PJD62:PJG65 PSZ62:PTC65 QCV62:QCY65 QMR62:QMU65 QWN62:QWQ65 RGJ62:RGM65 RQF62:RQI65 SAB62:SAE65 SJX62:SKA65 STT62:STW65 TDP62:TDS65 TNL62:TNO65 TXH62:TXK65 UHD62:UHG65 UQZ62:URC65 VAV62:VAY65 VKR62:VKU65 VUN62:VUQ65 WEJ62:WEM65 WOF62:WOI65 WYB62:WYE65 WWP62:WWS65 WMT62:WMW65 WCX62:WDA65 VTB62:VTE65 VJF62:VJI65 UZJ62:UZM65 UPN62:UPQ65 UFR62:UFU65 TVV62:TVY65 TLZ62:TMC65 TCD62:TCG65 SSH62:SSK65 SIL62:SIO65 RYP62:RYS65 ROT62:ROW65 REX62:RFA65 QVB62:QVE65 QLF62:QLI65 QBJ62:QBM65 PRN62:PRQ65 PHR62:PHU65 OXV62:OXY65 ONZ62:OOC65 OED62:OEG65 NUH62:NUK65 NKL62:NKO65 NAP62:NAS65 MQT62:MQW65 MGX62:MHA65 LXB62:LXE65 LNF62:LNI65 LDJ62:LDM65 KTN62:KTQ65 KJR62:KJU65 JZV62:JZY65 JPZ62:JQC65 JGD62:JGG65 IWH62:IWK65 IML62:IMO65 ICP62:ICS65 HST62:HSW65 HIX62:HJA65 GZB62:GZE65 GPF62:GPI65 GFJ62:GFM65 FVN62:FVQ65 FLR62:FLU65 FBV62:FBY65 ERZ62:ESC65 EID62:EIG65 DYH62:DYK65 DOL62:DOO65 DEP62:DES65 CUT62:CUW65 CKX62:CLA65 CBB62:CBE65 BRF62:BRI65 BHJ62:BHM65 AXN62:AXQ65 ANR62:ANU65 ADV62:ADY65 TZ62:UC65 KD62:KG65 BT62:BW65">
      <formula1>0</formula1>
      <formula2>5</formula2>
    </dataValidation>
    <dataValidation type="whole" showErrorMessage="1" errorTitle="vyplň" error="Vyplň správny počet šérp!" promptTitle="Vlož počet šérp" prompt="Vlož počet šérp" sqref="BE65593:BH65595 LA65593:LD65595 UW65593:UZ65595 AES65593:AEV65595 AOO65593:AOR65595 AYK65593:AYN65595 BIG65593:BIJ65595 BSC65593:BSF65595 CBY65593:CCB65595 CLU65593:CLX65595 CVQ65593:CVT65595 DFM65593:DFP65595 DPI65593:DPL65595 DZE65593:DZH65595 EJA65593:EJD65595 ESW65593:ESZ65595 FCS65593:FCV65595 FMO65593:FMR65595 FWK65593:FWN65595 GGG65593:GGJ65595 GQC65593:GQF65595 GZY65593:HAB65595 HJU65593:HJX65595 HTQ65593:HTT65595 IDM65593:IDP65595 INI65593:INL65595 IXE65593:IXH65595 JHA65593:JHD65595 JQW65593:JQZ65595 KAS65593:KAV65595 KKO65593:KKR65595 KUK65593:KUN65595 LEG65593:LEJ65595 LOC65593:LOF65595 LXY65593:LYB65595 MHU65593:MHX65595 MRQ65593:MRT65595 NBM65593:NBP65595 NLI65593:NLL65595 NVE65593:NVH65595 OFA65593:OFD65595 OOW65593:OOZ65595 OYS65593:OYV65595 PIO65593:PIR65595 PSK65593:PSN65595 QCG65593:QCJ65595 QMC65593:QMF65595 QVY65593:QWB65595 RFU65593:RFX65595 RPQ65593:RPT65595 RZM65593:RZP65595 SJI65593:SJL65595 STE65593:STH65595 TDA65593:TDD65595 TMW65593:TMZ65595 TWS65593:TWV65595 UGO65593:UGR65595 UQK65593:UQN65595 VAG65593:VAJ65595 VKC65593:VKF65595 VTY65593:VUB65595 WDU65593:WDX65595 WNQ65593:WNT65595 WXM65593:WXP65595 BE131129:BH131131 LA131129:LD131131 UW131129:UZ131131 AES131129:AEV131131 AOO131129:AOR131131 AYK131129:AYN131131 BIG131129:BIJ131131 BSC131129:BSF131131 CBY131129:CCB131131 CLU131129:CLX131131 CVQ131129:CVT131131 DFM131129:DFP131131 DPI131129:DPL131131 DZE131129:DZH131131 EJA131129:EJD131131 ESW131129:ESZ131131 FCS131129:FCV131131 FMO131129:FMR131131 FWK131129:FWN131131 GGG131129:GGJ131131 GQC131129:GQF131131 GZY131129:HAB131131 HJU131129:HJX131131 HTQ131129:HTT131131 IDM131129:IDP131131 INI131129:INL131131 IXE131129:IXH131131 JHA131129:JHD131131 JQW131129:JQZ131131 KAS131129:KAV131131 KKO131129:KKR131131 KUK131129:KUN131131 LEG131129:LEJ131131 LOC131129:LOF131131 LXY131129:LYB131131 MHU131129:MHX131131 MRQ131129:MRT131131 NBM131129:NBP131131 NLI131129:NLL131131 NVE131129:NVH131131 OFA131129:OFD131131 OOW131129:OOZ131131 OYS131129:OYV131131 PIO131129:PIR131131 PSK131129:PSN131131 QCG131129:QCJ131131 QMC131129:QMF131131 QVY131129:QWB131131 RFU131129:RFX131131 RPQ131129:RPT131131 RZM131129:RZP131131 SJI131129:SJL131131 STE131129:STH131131 TDA131129:TDD131131 TMW131129:TMZ131131 TWS131129:TWV131131 UGO131129:UGR131131 UQK131129:UQN131131 VAG131129:VAJ131131 VKC131129:VKF131131 VTY131129:VUB131131 WDU131129:WDX131131 WNQ131129:WNT131131 WXM131129:WXP131131 BE196665:BH196667 LA196665:LD196667 UW196665:UZ196667 AES196665:AEV196667 AOO196665:AOR196667 AYK196665:AYN196667 BIG196665:BIJ196667 BSC196665:BSF196667 CBY196665:CCB196667 CLU196665:CLX196667 CVQ196665:CVT196667 DFM196665:DFP196667 DPI196665:DPL196667 DZE196665:DZH196667 EJA196665:EJD196667 ESW196665:ESZ196667 FCS196665:FCV196667 FMO196665:FMR196667 FWK196665:FWN196667 GGG196665:GGJ196667 GQC196665:GQF196667 GZY196665:HAB196667 HJU196665:HJX196667 HTQ196665:HTT196667 IDM196665:IDP196667 INI196665:INL196667 IXE196665:IXH196667 JHA196665:JHD196667 JQW196665:JQZ196667 KAS196665:KAV196667 KKO196665:KKR196667 KUK196665:KUN196667 LEG196665:LEJ196667 LOC196665:LOF196667 LXY196665:LYB196667 MHU196665:MHX196667 MRQ196665:MRT196667 NBM196665:NBP196667 NLI196665:NLL196667 NVE196665:NVH196667 OFA196665:OFD196667 OOW196665:OOZ196667 OYS196665:OYV196667 PIO196665:PIR196667 PSK196665:PSN196667 QCG196665:QCJ196667 QMC196665:QMF196667 QVY196665:QWB196667 RFU196665:RFX196667 RPQ196665:RPT196667 RZM196665:RZP196667 SJI196665:SJL196667 STE196665:STH196667 TDA196665:TDD196667 TMW196665:TMZ196667 TWS196665:TWV196667 UGO196665:UGR196667 UQK196665:UQN196667 VAG196665:VAJ196667 VKC196665:VKF196667 VTY196665:VUB196667 WDU196665:WDX196667 WNQ196665:WNT196667 WXM196665:WXP196667 BE262201:BH262203 LA262201:LD262203 UW262201:UZ262203 AES262201:AEV262203 AOO262201:AOR262203 AYK262201:AYN262203 BIG262201:BIJ262203 BSC262201:BSF262203 CBY262201:CCB262203 CLU262201:CLX262203 CVQ262201:CVT262203 DFM262201:DFP262203 DPI262201:DPL262203 DZE262201:DZH262203 EJA262201:EJD262203 ESW262201:ESZ262203 FCS262201:FCV262203 FMO262201:FMR262203 FWK262201:FWN262203 GGG262201:GGJ262203 GQC262201:GQF262203 GZY262201:HAB262203 HJU262201:HJX262203 HTQ262201:HTT262203 IDM262201:IDP262203 INI262201:INL262203 IXE262201:IXH262203 JHA262201:JHD262203 JQW262201:JQZ262203 KAS262201:KAV262203 KKO262201:KKR262203 KUK262201:KUN262203 LEG262201:LEJ262203 LOC262201:LOF262203 LXY262201:LYB262203 MHU262201:MHX262203 MRQ262201:MRT262203 NBM262201:NBP262203 NLI262201:NLL262203 NVE262201:NVH262203 OFA262201:OFD262203 OOW262201:OOZ262203 OYS262201:OYV262203 PIO262201:PIR262203 PSK262201:PSN262203 QCG262201:QCJ262203 QMC262201:QMF262203 QVY262201:QWB262203 RFU262201:RFX262203 RPQ262201:RPT262203 RZM262201:RZP262203 SJI262201:SJL262203 STE262201:STH262203 TDA262201:TDD262203 TMW262201:TMZ262203 TWS262201:TWV262203 UGO262201:UGR262203 UQK262201:UQN262203 VAG262201:VAJ262203 VKC262201:VKF262203 VTY262201:VUB262203 WDU262201:WDX262203 WNQ262201:WNT262203 WXM262201:WXP262203 BE327737:BH327739 LA327737:LD327739 UW327737:UZ327739 AES327737:AEV327739 AOO327737:AOR327739 AYK327737:AYN327739 BIG327737:BIJ327739 BSC327737:BSF327739 CBY327737:CCB327739 CLU327737:CLX327739 CVQ327737:CVT327739 DFM327737:DFP327739 DPI327737:DPL327739 DZE327737:DZH327739 EJA327737:EJD327739 ESW327737:ESZ327739 FCS327737:FCV327739 FMO327737:FMR327739 FWK327737:FWN327739 GGG327737:GGJ327739 GQC327737:GQF327739 GZY327737:HAB327739 HJU327737:HJX327739 HTQ327737:HTT327739 IDM327737:IDP327739 INI327737:INL327739 IXE327737:IXH327739 JHA327737:JHD327739 JQW327737:JQZ327739 KAS327737:KAV327739 KKO327737:KKR327739 KUK327737:KUN327739 LEG327737:LEJ327739 LOC327737:LOF327739 LXY327737:LYB327739 MHU327737:MHX327739 MRQ327737:MRT327739 NBM327737:NBP327739 NLI327737:NLL327739 NVE327737:NVH327739 OFA327737:OFD327739 OOW327737:OOZ327739 OYS327737:OYV327739 PIO327737:PIR327739 PSK327737:PSN327739 QCG327737:QCJ327739 QMC327737:QMF327739 QVY327737:QWB327739 RFU327737:RFX327739 RPQ327737:RPT327739 RZM327737:RZP327739 SJI327737:SJL327739 STE327737:STH327739 TDA327737:TDD327739 TMW327737:TMZ327739 TWS327737:TWV327739 UGO327737:UGR327739 UQK327737:UQN327739 VAG327737:VAJ327739 VKC327737:VKF327739 VTY327737:VUB327739 WDU327737:WDX327739 WNQ327737:WNT327739 WXM327737:WXP327739 BE393273:BH393275 LA393273:LD393275 UW393273:UZ393275 AES393273:AEV393275 AOO393273:AOR393275 AYK393273:AYN393275 BIG393273:BIJ393275 BSC393273:BSF393275 CBY393273:CCB393275 CLU393273:CLX393275 CVQ393273:CVT393275 DFM393273:DFP393275 DPI393273:DPL393275 DZE393273:DZH393275 EJA393273:EJD393275 ESW393273:ESZ393275 FCS393273:FCV393275 FMO393273:FMR393275 FWK393273:FWN393275 GGG393273:GGJ393275 GQC393273:GQF393275 GZY393273:HAB393275 HJU393273:HJX393275 HTQ393273:HTT393275 IDM393273:IDP393275 INI393273:INL393275 IXE393273:IXH393275 JHA393273:JHD393275 JQW393273:JQZ393275 KAS393273:KAV393275 KKO393273:KKR393275 KUK393273:KUN393275 LEG393273:LEJ393275 LOC393273:LOF393275 LXY393273:LYB393275 MHU393273:MHX393275 MRQ393273:MRT393275 NBM393273:NBP393275 NLI393273:NLL393275 NVE393273:NVH393275 OFA393273:OFD393275 OOW393273:OOZ393275 OYS393273:OYV393275 PIO393273:PIR393275 PSK393273:PSN393275 QCG393273:QCJ393275 QMC393273:QMF393275 QVY393273:QWB393275 RFU393273:RFX393275 RPQ393273:RPT393275 RZM393273:RZP393275 SJI393273:SJL393275 STE393273:STH393275 TDA393273:TDD393275 TMW393273:TMZ393275 TWS393273:TWV393275 UGO393273:UGR393275 UQK393273:UQN393275 VAG393273:VAJ393275 VKC393273:VKF393275 VTY393273:VUB393275 WDU393273:WDX393275 WNQ393273:WNT393275 WXM393273:WXP393275 BE458809:BH458811 LA458809:LD458811 UW458809:UZ458811 AES458809:AEV458811 AOO458809:AOR458811 AYK458809:AYN458811 BIG458809:BIJ458811 BSC458809:BSF458811 CBY458809:CCB458811 CLU458809:CLX458811 CVQ458809:CVT458811 DFM458809:DFP458811 DPI458809:DPL458811 DZE458809:DZH458811 EJA458809:EJD458811 ESW458809:ESZ458811 FCS458809:FCV458811 FMO458809:FMR458811 FWK458809:FWN458811 GGG458809:GGJ458811 GQC458809:GQF458811 GZY458809:HAB458811 HJU458809:HJX458811 HTQ458809:HTT458811 IDM458809:IDP458811 INI458809:INL458811 IXE458809:IXH458811 JHA458809:JHD458811 JQW458809:JQZ458811 KAS458809:KAV458811 KKO458809:KKR458811 KUK458809:KUN458811 LEG458809:LEJ458811 LOC458809:LOF458811 LXY458809:LYB458811 MHU458809:MHX458811 MRQ458809:MRT458811 NBM458809:NBP458811 NLI458809:NLL458811 NVE458809:NVH458811 OFA458809:OFD458811 OOW458809:OOZ458811 OYS458809:OYV458811 PIO458809:PIR458811 PSK458809:PSN458811 QCG458809:QCJ458811 QMC458809:QMF458811 QVY458809:QWB458811 RFU458809:RFX458811 RPQ458809:RPT458811 RZM458809:RZP458811 SJI458809:SJL458811 STE458809:STH458811 TDA458809:TDD458811 TMW458809:TMZ458811 TWS458809:TWV458811 UGO458809:UGR458811 UQK458809:UQN458811 VAG458809:VAJ458811 VKC458809:VKF458811 VTY458809:VUB458811 WDU458809:WDX458811 WNQ458809:WNT458811 WXM458809:WXP458811 BE524345:BH524347 LA524345:LD524347 UW524345:UZ524347 AES524345:AEV524347 AOO524345:AOR524347 AYK524345:AYN524347 BIG524345:BIJ524347 BSC524345:BSF524347 CBY524345:CCB524347 CLU524345:CLX524347 CVQ524345:CVT524347 DFM524345:DFP524347 DPI524345:DPL524347 DZE524345:DZH524347 EJA524345:EJD524347 ESW524345:ESZ524347 FCS524345:FCV524347 FMO524345:FMR524347 FWK524345:FWN524347 GGG524345:GGJ524347 GQC524345:GQF524347 GZY524345:HAB524347 HJU524345:HJX524347 HTQ524345:HTT524347 IDM524345:IDP524347 INI524345:INL524347 IXE524345:IXH524347 JHA524345:JHD524347 JQW524345:JQZ524347 KAS524345:KAV524347 KKO524345:KKR524347 KUK524345:KUN524347 LEG524345:LEJ524347 LOC524345:LOF524347 LXY524345:LYB524347 MHU524345:MHX524347 MRQ524345:MRT524347 NBM524345:NBP524347 NLI524345:NLL524347 NVE524345:NVH524347 OFA524345:OFD524347 OOW524345:OOZ524347 OYS524345:OYV524347 PIO524345:PIR524347 PSK524345:PSN524347 QCG524345:QCJ524347 QMC524345:QMF524347 QVY524345:QWB524347 RFU524345:RFX524347 RPQ524345:RPT524347 RZM524345:RZP524347 SJI524345:SJL524347 STE524345:STH524347 TDA524345:TDD524347 TMW524345:TMZ524347 TWS524345:TWV524347 UGO524345:UGR524347 UQK524345:UQN524347 VAG524345:VAJ524347 VKC524345:VKF524347 VTY524345:VUB524347 WDU524345:WDX524347 WNQ524345:WNT524347 WXM524345:WXP524347 BE589881:BH589883 LA589881:LD589883 UW589881:UZ589883 AES589881:AEV589883 AOO589881:AOR589883 AYK589881:AYN589883 BIG589881:BIJ589883 BSC589881:BSF589883 CBY589881:CCB589883 CLU589881:CLX589883 CVQ589881:CVT589883 DFM589881:DFP589883 DPI589881:DPL589883 DZE589881:DZH589883 EJA589881:EJD589883 ESW589881:ESZ589883 FCS589881:FCV589883 FMO589881:FMR589883 FWK589881:FWN589883 GGG589881:GGJ589883 GQC589881:GQF589883 GZY589881:HAB589883 HJU589881:HJX589883 HTQ589881:HTT589883 IDM589881:IDP589883 INI589881:INL589883 IXE589881:IXH589883 JHA589881:JHD589883 JQW589881:JQZ589883 KAS589881:KAV589883 KKO589881:KKR589883 KUK589881:KUN589883 LEG589881:LEJ589883 LOC589881:LOF589883 LXY589881:LYB589883 MHU589881:MHX589883 MRQ589881:MRT589883 NBM589881:NBP589883 NLI589881:NLL589883 NVE589881:NVH589883 OFA589881:OFD589883 OOW589881:OOZ589883 OYS589881:OYV589883 PIO589881:PIR589883 PSK589881:PSN589883 QCG589881:QCJ589883 QMC589881:QMF589883 QVY589881:QWB589883 RFU589881:RFX589883 RPQ589881:RPT589883 RZM589881:RZP589883 SJI589881:SJL589883 STE589881:STH589883 TDA589881:TDD589883 TMW589881:TMZ589883 TWS589881:TWV589883 UGO589881:UGR589883 UQK589881:UQN589883 VAG589881:VAJ589883 VKC589881:VKF589883 VTY589881:VUB589883 WDU589881:WDX589883 WNQ589881:WNT589883 WXM589881:WXP589883 BE655417:BH655419 LA655417:LD655419 UW655417:UZ655419 AES655417:AEV655419 AOO655417:AOR655419 AYK655417:AYN655419 BIG655417:BIJ655419 BSC655417:BSF655419 CBY655417:CCB655419 CLU655417:CLX655419 CVQ655417:CVT655419 DFM655417:DFP655419 DPI655417:DPL655419 DZE655417:DZH655419 EJA655417:EJD655419 ESW655417:ESZ655419 FCS655417:FCV655419 FMO655417:FMR655419 FWK655417:FWN655419 GGG655417:GGJ655419 GQC655417:GQF655419 GZY655417:HAB655419 HJU655417:HJX655419 HTQ655417:HTT655419 IDM655417:IDP655419 INI655417:INL655419 IXE655417:IXH655419 JHA655417:JHD655419 JQW655417:JQZ655419 KAS655417:KAV655419 KKO655417:KKR655419 KUK655417:KUN655419 LEG655417:LEJ655419 LOC655417:LOF655419 LXY655417:LYB655419 MHU655417:MHX655419 MRQ655417:MRT655419 NBM655417:NBP655419 NLI655417:NLL655419 NVE655417:NVH655419 OFA655417:OFD655419 OOW655417:OOZ655419 OYS655417:OYV655419 PIO655417:PIR655419 PSK655417:PSN655419 QCG655417:QCJ655419 QMC655417:QMF655419 QVY655417:QWB655419 RFU655417:RFX655419 RPQ655417:RPT655419 RZM655417:RZP655419 SJI655417:SJL655419 STE655417:STH655419 TDA655417:TDD655419 TMW655417:TMZ655419 TWS655417:TWV655419 UGO655417:UGR655419 UQK655417:UQN655419 VAG655417:VAJ655419 VKC655417:VKF655419 VTY655417:VUB655419 WDU655417:WDX655419 WNQ655417:WNT655419 WXM655417:WXP655419 BE720953:BH720955 LA720953:LD720955 UW720953:UZ720955 AES720953:AEV720955 AOO720953:AOR720955 AYK720953:AYN720955 BIG720953:BIJ720955 BSC720953:BSF720955 CBY720953:CCB720955 CLU720953:CLX720955 CVQ720953:CVT720955 DFM720953:DFP720955 DPI720953:DPL720955 DZE720953:DZH720955 EJA720953:EJD720955 ESW720953:ESZ720955 FCS720953:FCV720955 FMO720953:FMR720955 FWK720953:FWN720955 GGG720953:GGJ720955 GQC720953:GQF720955 GZY720953:HAB720955 HJU720953:HJX720955 HTQ720953:HTT720955 IDM720953:IDP720955 INI720953:INL720955 IXE720953:IXH720955 JHA720953:JHD720955 JQW720953:JQZ720955 KAS720953:KAV720955 KKO720953:KKR720955 KUK720953:KUN720955 LEG720953:LEJ720955 LOC720953:LOF720955 LXY720953:LYB720955 MHU720953:MHX720955 MRQ720953:MRT720955 NBM720953:NBP720955 NLI720953:NLL720955 NVE720953:NVH720955 OFA720953:OFD720955 OOW720953:OOZ720955 OYS720953:OYV720955 PIO720953:PIR720955 PSK720953:PSN720955 QCG720953:QCJ720955 QMC720953:QMF720955 QVY720953:QWB720955 RFU720953:RFX720955 RPQ720953:RPT720955 RZM720953:RZP720955 SJI720953:SJL720955 STE720953:STH720955 TDA720953:TDD720955 TMW720953:TMZ720955 TWS720953:TWV720955 UGO720953:UGR720955 UQK720953:UQN720955 VAG720953:VAJ720955 VKC720953:VKF720955 VTY720953:VUB720955 WDU720953:WDX720955 WNQ720953:WNT720955 WXM720953:WXP720955 BE786489:BH786491 LA786489:LD786491 UW786489:UZ786491 AES786489:AEV786491 AOO786489:AOR786491 AYK786489:AYN786491 BIG786489:BIJ786491 BSC786489:BSF786491 CBY786489:CCB786491 CLU786489:CLX786491 CVQ786489:CVT786491 DFM786489:DFP786491 DPI786489:DPL786491 DZE786489:DZH786491 EJA786489:EJD786491 ESW786489:ESZ786491 FCS786489:FCV786491 FMO786489:FMR786491 FWK786489:FWN786491 GGG786489:GGJ786491 GQC786489:GQF786491 GZY786489:HAB786491 HJU786489:HJX786491 HTQ786489:HTT786491 IDM786489:IDP786491 INI786489:INL786491 IXE786489:IXH786491 JHA786489:JHD786491 JQW786489:JQZ786491 KAS786489:KAV786491 KKO786489:KKR786491 KUK786489:KUN786491 LEG786489:LEJ786491 LOC786489:LOF786491 LXY786489:LYB786491 MHU786489:MHX786491 MRQ786489:MRT786491 NBM786489:NBP786491 NLI786489:NLL786491 NVE786489:NVH786491 OFA786489:OFD786491 OOW786489:OOZ786491 OYS786489:OYV786491 PIO786489:PIR786491 PSK786489:PSN786491 QCG786489:QCJ786491 QMC786489:QMF786491 QVY786489:QWB786491 RFU786489:RFX786491 RPQ786489:RPT786491 RZM786489:RZP786491 SJI786489:SJL786491 STE786489:STH786491 TDA786489:TDD786491 TMW786489:TMZ786491 TWS786489:TWV786491 UGO786489:UGR786491 UQK786489:UQN786491 VAG786489:VAJ786491 VKC786489:VKF786491 VTY786489:VUB786491 WDU786489:WDX786491 WNQ786489:WNT786491 WXM786489:WXP786491 BE852025:BH852027 LA852025:LD852027 UW852025:UZ852027 AES852025:AEV852027 AOO852025:AOR852027 AYK852025:AYN852027 BIG852025:BIJ852027 BSC852025:BSF852027 CBY852025:CCB852027 CLU852025:CLX852027 CVQ852025:CVT852027 DFM852025:DFP852027 DPI852025:DPL852027 DZE852025:DZH852027 EJA852025:EJD852027 ESW852025:ESZ852027 FCS852025:FCV852027 FMO852025:FMR852027 FWK852025:FWN852027 GGG852025:GGJ852027 GQC852025:GQF852027 GZY852025:HAB852027 HJU852025:HJX852027 HTQ852025:HTT852027 IDM852025:IDP852027 INI852025:INL852027 IXE852025:IXH852027 JHA852025:JHD852027 JQW852025:JQZ852027 KAS852025:KAV852027 KKO852025:KKR852027 KUK852025:KUN852027 LEG852025:LEJ852027 LOC852025:LOF852027 LXY852025:LYB852027 MHU852025:MHX852027 MRQ852025:MRT852027 NBM852025:NBP852027 NLI852025:NLL852027 NVE852025:NVH852027 OFA852025:OFD852027 OOW852025:OOZ852027 OYS852025:OYV852027 PIO852025:PIR852027 PSK852025:PSN852027 QCG852025:QCJ852027 QMC852025:QMF852027 QVY852025:QWB852027 RFU852025:RFX852027 RPQ852025:RPT852027 RZM852025:RZP852027 SJI852025:SJL852027 STE852025:STH852027 TDA852025:TDD852027 TMW852025:TMZ852027 TWS852025:TWV852027 UGO852025:UGR852027 UQK852025:UQN852027 VAG852025:VAJ852027 VKC852025:VKF852027 VTY852025:VUB852027 WDU852025:WDX852027 WNQ852025:WNT852027 WXM852025:WXP852027 BE917561:BH917563 LA917561:LD917563 UW917561:UZ917563 AES917561:AEV917563 AOO917561:AOR917563 AYK917561:AYN917563 BIG917561:BIJ917563 BSC917561:BSF917563 CBY917561:CCB917563 CLU917561:CLX917563 CVQ917561:CVT917563 DFM917561:DFP917563 DPI917561:DPL917563 DZE917561:DZH917563 EJA917561:EJD917563 ESW917561:ESZ917563 FCS917561:FCV917563 FMO917561:FMR917563 FWK917561:FWN917563 GGG917561:GGJ917563 GQC917561:GQF917563 GZY917561:HAB917563 HJU917561:HJX917563 HTQ917561:HTT917563 IDM917561:IDP917563 INI917561:INL917563 IXE917561:IXH917563 JHA917561:JHD917563 JQW917561:JQZ917563 KAS917561:KAV917563 KKO917561:KKR917563 KUK917561:KUN917563 LEG917561:LEJ917563 LOC917561:LOF917563 LXY917561:LYB917563 MHU917561:MHX917563 MRQ917561:MRT917563 NBM917561:NBP917563 NLI917561:NLL917563 NVE917561:NVH917563 OFA917561:OFD917563 OOW917561:OOZ917563 OYS917561:OYV917563 PIO917561:PIR917563 PSK917561:PSN917563 QCG917561:QCJ917563 QMC917561:QMF917563 QVY917561:QWB917563 RFU917561:RFX917563 RPQ917561:RPT917563 RZM917561:RZP917563 SJI917561:SJL917563 STE917561:STH917563 TDA917561:TDD917563 TMW917561:TMZ917563 TWS917561:TWV917563 UGO917561:UGR917563 UQK917561:UQN917563 VAG917561:VAJ917563 VKC917561:VKF917563 VTY917561:VUB917563 WDU917561:WDX917563 WNQ917561:WNT917563 WXM917561:WXP917563 BE983097:BH983099 LA983097:LD983099 UW983097:UZ983099 AES983097:AEV983099 AOO983097:AOR983099 AYK983097:AYN983099 BIG983097:BIJ983099 BSC983097:BSF983099 CBY983097:CCB983099 CLU983097:CLX983099 CVQ983097:CVT983099 DFM983097:DFP983099 DPI983097:DPL983099 DZE983097:DZH983099 EJA983097:EJD983099 ESW983097:ESZ983099 FCS983097:FCV983099 FMO983097:FMR983099 FWK983097:FWN983099 GGG983097:GGJ983099 GQC983097:GQF983099 GZY983097:HAB983099 HJU983097:HJX983099 HTQ983097:HTT983099 IDM983097:IDP983099 INI983097:INL983099 IXE983097:IXH983099 JHA983097:JHD983099 JQW983097:JQZ983099 KAS983097:KAV983099 KKO983097:KKR983099 KUK983097:KUN983099 LEG983097:LEJ983099 LOC983097:LOF983099 LXY983097:LYB983099 MHU983097:MHX983099 MRQ983097:MRT983099 NBM983097:NBP983099 NLI983097:NLL983099 NVE983097:NVH983099 OFA983097:OFD983099 OOW983097:OOZ983099 OYS983097:OYV983099 PIO983097:PIR983099 PSK983097:PSN983099 QCG983097:QCJ983099 QMC983097:QMF983099 QVY983097:QWB983099 RFU983097:RFX983099 RPQ983097:RPT983099 RZM983097:RZP983099 SJI983097:SJL983099 STE983097:STH983099 TDA983097:TDD983099 TMW983097:TMZ983099 TWS983097:TWV983099 UGO983097:UGR983099 UQK983097:UQN983099 VAG983097:VAJ983099 VKC983097:VKF983099 VTY983097:VUB983099 WDU983097:WDX983099 WNQ983097:WNT983099 WXM983097:WXP983099 S65595:V65595 JO65595:JR65595 TK65595:TN65595 ADG65595:ADJ65595 ANC65595:ANF65595 AWY65595:AXB65595 BGU65595:BGX65595 BQQ65595:BQT65595 CAM65595:CAP65595 CKI65595:CKL65595 CUE65595:CUH65595 DEA65595:DED65595 DNW65595:DNZ65595 DXS65595:DXV65595 EHO65595:EHR65595 ERK65595:ERN65595 FBG65595:FBJ65595 FLC65595:FLF65595 FUY65595:FVB65595 GEU65595:GEX65595 GOQ65595:GOT65595 GYM65595:GYP65595 HII65595:HIL65595 HSE65595:HSH65595 ICA65595:ICD65595 ILW65595:ILZ65595 IVS65595:IVV65595 JFO65595:JFR65595 JPK65595:JPN65595 JZG65595:JZJ65595 KJC65595:KJF65595 KSY65595:KTB65595 LCU65595:LCX65595 LMQ65595:LMT65595 LWM65595:LWP65595 MGI65595:MGL65595 MQE65595:MQH65595 NAA65595:NAD65595 NJW65595:NJZ65595 NTS65595:NTV65595 ODO65595:ODR65595 ONK65595:ONN65595 OXG65595:OXJ65595 PHC65595:PHF65595 PQY65595:PRB65595 QAU65595:QAX65595 QKQ65595:QKT65595 QUM65595:QUP65595 REI65595:REL65595 ROE65595:ROH65595 RYA65595:RYD65595 SHW65595:SHZ65595 SRS65595:SRV65595 TBO65595:TBR65595 TLK65595:TLN65595 TVG65595:TVJ65595 UFC65595:UFF65595 UOY65595:UPB65595 UYU65595:UYX65595 VIQ65595:VIT65595 VSM65595:VSP65595 WCI65595:WCL65595 WME65595:WMH65595 WWA65595:WWD65595 S131131:V131131 JO131131:JR131131 TK131131:TN131131 ADG131131:ADJ131131 ANC131131:ANF131131 AWY131131:AXB131131 BGU131131:BGX131131 BQQ131131:BQT131131 CAM131131:CAP131131 CKI131131:CKL131131 CUE131131:CUH131131 DEA131131:DED131131 DNW131131:DNZ131131 DXS131131:DXV131131 EHO131131:EHR131131 ERK131131:ERN131131 FBG131131:FBJ131131 FLC131131:FLF131131 FUY131131:FVB131131 GEU131131:GEX131131 GOQ131131:GOT131131 GYM131131:GYP131131 HII131131:HIL131131 HSE131131:HSH131131 ICA131131:ICD131131 ILW131131:ILZ131131 IVS131131:IVV131131 JFO131131:JFR131131 JPK131131:JPN131131 JZG131131:JZJ131131 KJC131131:KJF131131 KSY131131:KTB131131 LCU131131:LCX131131 LMQ131131:LMT131131 LWM131131:LWP131131 MGI131131:MGL131131 MQE131131:MQH131131 NAA131131:NAD131131 NJW131131:NJZ131131 NTS131131:NTV131131 ODO131131:ODR131131 ONK131131:ONN131131 OXG131131:OXJ131131 PHC131131:PHF131131 PQY131131:PRB131131 QAU131131:QAX131131 QKQ131131:QKT131131 QUM131131:QUP131131 REI131131:REL131131 ROE131131:ROH131131 RYA131131:RYD131131 SHW131131:SHZ131131 SRS131131:SRV131131 TBO131131:TBR131131 TLK131131:TLN131131 TVG131131:TVJ131131 UFC131131:UFF131131 UOY131131:UPB131131 UYU131131:UYX131131 VIQ131131:VIT131131 VSM131131:VSP131131 WCI131131:WCL131131 WME131131:WMH131131 WWA131131:WWD131131 S196667:V196667 JO196667:JR196667 TK196667:TN196667 ADG196667:ADJ196667 ANC196667:ANF196667 AWY196667:AXB196667 BGU196667:BGX196667 BQQ196667:BQT196667 CAM196667:CAP196667 CKI196667:CKL196667 CUE196667:CUH196667 DEA196667:DED196667 DNW196667:DNZ196667 DXS196667:DXV196667 EHO196667:EHR196667 ERK196667:ERN196667 FBG196667:FBJ196667 FLC196667:FLF196667 FUY196667:FVB196667 GEU196667:GEX196667 GOQ196667:GOT196667 GYM196667:GYP196667 HII196667:HIL196667 HSE196667:HSH196667 ICA196667:ICD196667 ILW196667:ILZ196667 IVS196667:IVV196667 JFO196667:JFR196667 JPK196667:JPN196667 JZG196667:JZJ196667 KJC196667:KJF196667 KSY196667:KTB196667 LCU196667:LCX196667 LMQ196667:LMT196667 LWM196667:LWP196667 MGI196667:MGL196667 MQE196667:MQH196667 NAA196667:NAD196667 NJW196667:NJZ196667 NTS196667:NTV196667 ODO196667:ODR196667 ONK196667:ONN196667 OXG196667:OXJ196667 PHC196667:PHF196667 PQY196667:PRB196667 QAU196667:QAX196667 QKQ196667:QKT196667 QUM196667:QUP196667 REI196667:REL196667 ROE196667:ROH196667 RYA196667:RYD196667 SHW196667:SHZ196667 SRS196667:SRV196667 TBO196667:TBR196667 TLK196667:TLN196667 TVG196667:TVJ196667 UFC196667:UFF196667 UOY196667:UPB196667 UYU196667:UYX196667 VIQ196667:VIT196667 VSM196667:VSP196667 WCI196667:WCL196667 WME196667:WMH196667 WWA196667:WWD196667 S262203:V262203 JO262203:JR262203 TK262203:TN262203 ADG262203:ADJ262203 ANC262203:ANF262203 AWY262203:AXB262203 BGU262203:BGX262203 BQQ262203:BQT262203 CAM262203:CAP262203 CKI262203:CKL262203 CUE262203:CUH262203 DEA262203:DED262203 DNW262203:DNZ262203 DXS262203:DXV262203 EHO262203:EHR262203 ERK262203:ERN262203 FBG262203:FBJ262203 FLC262203:FLF262203 FUY262203:FVB262203 GEU262203:GEX262203 GOQ262203:GOT262203 GYM262203:GYP262203 HII262203:HIL262203 HSE262203:HSH262203 ICA262203:ICD262203 ILW262203:ILZ262203 IVS262203:IVV262203 JFO262203:JFR262203 JPK262203:JPN262203 JZG262203:JZJ262203 KJC262203:KJF262203 KSY262203:KTB262203 LCU262203:LCX262203 LMQ262203:LMT262203 LWM262203:LWP262203 MGI262203:MGL262203 MQE262203:MQH262203 NAA262203:NAD262203 NJW262203:NJZ262203 NTS262203:NTV262203 ODO262203:ODR262203 ONK262203:ONN262203 OXG262203:OXJ262203 PHC262203:PHF262203 PQY262203:PRB262203 QAU262203:QAX262203 QKQ262203:QKT262203 QUM262203:QUP262203 REI262203:REL262203 ROE262203:ROH262203 RYA262203:RYD262203 SHW262203:SHZ262203 SRS262203:SRV262203 TBO262203:TBR262203 TLK262203:TLN262203 TVG262203:TVJ262203 UFC262203:UFF262203 UOY262203:UPB262203 UYU262203:UYX262203 VIQ262203:VIT262203 VSM262203:VSP262203 WCI262203:WCL262203 WME262203:WMH262203 WWA262203:WWD262203 S327739:V327739 JO327739:JR327739 TK327739:TN327739 ADG327739:ADJ327739 ANC327739:ANF327739 AWY327739:AXB327739 BGU327739:BGX327739 BQQ327739:BQT327739 CAM327739:CAP327739 CKI327739:CKL327739 CUE327739:CUH327739 DEA327739:DED327739 DNW327739:DNZ327739 DXS327739:DXV327739 EHO327739:EHR327739 ERK327739:ERN327739 FBG327739:FBJ327739 FLC327739:FLF327739 FUY327739:FVB327739 GEU327739:GEX327739 GOQ327739:GOT327739 GYM327739:GYP327739 HII327739:HIL327739 HSE327739:HSH327739 ICA327739:ICD327739 ILW327739:ILZ327739 IVS327739:IVV327739 JFO327739:JFR327739 JPK327739:JPN327739 JZG327739:JZJ327739 KJC327739:KJF327739 KSY327739:KTB327739 LCU327739:LCX327739 LMQ327739:LMT327739 LWM327739:LWP327739 MGI327739:MGL327739 MQE327739:MQH327739 NAA327739:NAD327739 NJW327739:NJZ327739 NTS327739:NTV327739 ODO327739:ODR327739 ONK327739:ONN327739 OXG327739:OXJ327739 PHC327739:PHF327739 PQY327739:PRB327739 QAU327739:QAX327739 QKQ327739:QKT327739 QUM327739:QUP327739 REI327739:REL327739 ROE327739:ROH327739 RYA327739:RYD327739 SHW327739:SHZ327739 SRS327739:SRV327739 TBO327739:TBR327739 TLK327739:TLN327739 TVG327739:TVJ327739 UFC327739:UFF327739 UOY327739:UPB327739 UYU327739:UYX327739 VIQ327739:VIT327739 VSM327739:VSP327739 WCI327739:WCL327739 WME327739:WMH327739 WWA327739:WWD327739 S393275:V393275 JO393275:JR393275 TK393275:TN393275 ADG393275:ADJ393275 ANC393275:ANF393275 AWY393275:AXB393275 BGU393275:BGX393275 BQQ393275:BQT393275 CAM393275:CAP393275 CKI393275:CKL393275 CUE393275:CUH393275 DEA393275:DED393275 DNW393275:DNZ393275 DXS393275:DXV393275 EHO393275:EHR393275 ERK393275:ERN393275 FBG393275:FBJ393275 FLC393275:FLF393275 FUY393275:FVB393275 GEU393275:GEX393275 GOQ393275:GOT393275 GYM393275:GYP393275 HII393275:HIL393275 HSE393275:HSH393275 ICA393275:ICD393275 ILW393275:ILZ393275 IVS393275:IVV393275 JFO393275:JFR393275 JPK393275:JPN393275 JZG393275:JZJ393275 KJC393275:KJF393275 KSY393275:KTB393275 LCU393275:LCX393275 LMQ393275:LMT393275 LWM393275:LWP393275 MGI393275:MGL393275 MQE393275:MQH393275 NAA393275:NAD393275 NJW393275:NJZ393275 NTS393275:NTV393275 ODO393275:ODR393275 ONK393275:ONN393275 OXG393275:OXJ393275 PHC393275:PHF393275 PQY393275:PRB393275 QAU393275:QAX393275 QKQ393275:QKT393275 QUM393275:QUP393275 REI393275:REL393275 ROE393275:ROH393275 RYA393275:RYD393275 SHW393275:SHZ393275 SRS393275:SRV393275 TBO393275:TBR393275 TLK393275:TLN393275 TVG393275:TVJ393275 UFC393275:UFF393275 UOY393275:UPB393275 UYU393275:UYX393275 VIQ393275:VIT393275 VSM393275:VSP393275 WCI393275:WCL393275 WME393275:WMH393275 WWA393275:WWD393275 S458811:V458811 JO458811:JR458811 TK458811:TN458811 ADG458811:ADJ458811 ANC458811:ANF458811 AWY458811:AXB458811 BGU458811:BGX458811 BQQ458811:BQT458811 CAM458811:CAP458811 CKI458811:CKL458811 CUE458811:CUH458811 DEA458811:DED458811 DNW458811:DNZ458811 DXS458811:DXV458811 EHO458811:EHR458811 ERK458811:ERN458811 FBG458811:FBJ458811 FLC458811:FLF458811 FUY458811:FVB458811 GEU458811:GEX458811 GOQ458811:GOT458811 GYM458811:GYP458811 HII458811:HIL458811 HSE458811:HSH458811 ICA458811:ICD458811 ILW458811:ILZ458811 IVS458811:IVV458811 JFO458811:JFR458811 JPK458811:JPN458811 JZG458811:JZJ458811 KJC458811:KJF458811 KSY458811:KTB458811 LCU458811:LCX458811 LMQ458811:LMT458811 LWM458811:LWP458811 MGI458811:MGL458811 MQE458811:MQH458811 NAA458811:NAD458811 NJW458811:NJZ458811 NTS458811:NTV458811 ODO458811:ODR458811 ONK458811:ONN458811 OXG458811:OXJ458811 PHC458811:PHF458811 PQY458811:PRB458811 QAU458811:QAX458811 QKQ458811:QKT458811 QUM458811:QUP458811 REI458811:REL458811 ROE458811:ROH458811 RYA458811:RYD458811 SHW458811:SHZ458811 SRS458811:SRV458811 TBO458811:TBR458811 TLK458811:TLN458811 TVG458811:TVJ458811 UFC458811:UFF458811 UOY458811:UPB458811 UYU458811:UYX458811 VIQ458811:VIT458811 VSM458811:VSP458811 WCI458811:WCL458811 WME458811:WMH458811 WWA458811:WWD458811 S524347:V524347 JO524347:JR524347 TK524347:TN524347 ADG524347:ADJ524347 ANC524347:ANF524347 AWY524347:AXB524347 BGU524347:BGX524347 BQQ524347:BQT524347 CAM524347:CAP524347 CKI524347:CKL524347 CUE524347:CUH524347 DEA524347:DED524347 DNW524347:DNZ524347 DXS524347:DXV524347 EHO524347:EHR524347 ERK524347:ERN524347 FBG524347:FBJ524347 FLC524347:FLF524347 FUY524347:FVB524347 GEU524347:GEX524347 GOQ524347:GOT524347 GYM524347:GYP524347 HII524347:HIL524347 HSE524347:HSH524347 ICA524347:ICD524347 ILW524347:ILZ524347 IVS524347:IVV524347 JFO524347:JFR524347 JPK524347:JPN524347 JZG524347:JZJ524347 KJC524347:KJF524347 KSY524347:KTB524347 LCU524347:LCX524347 LMQ524347:LMT524347 LWM524347:LWP524347 MGI524347:MGL524347 MQE524347:MQH524347 NAA524347:NAD524347 NJW524347:NJZ524347 NTS524347:NTV524347 ODO524347:ODR524347 ONK524347:ONN524347 OXG524347:OXJ524347 PHC524347:PHF524347 PQY524347:PRB524347 QAU524347:QAX524347 QKQ524347:QKT524347 QUM524347:QUP524347 REI524347:REL524347 ROE524347:ROH524347 RYA524347:RYD524347 SHW524347:SHZ524347 SRS524347:SRV524347 TBO524347:TBR524347 TLK524347:TLN524347 TVG524347:TVJ524347 UFC524347:UFF524347 UOY524347:UPB524347 UYU524347:UYX524347 VIQ524347:VIT524347 VSM524347:VSP524347 WCI524347:WCL524347 WME524347:WMH524347 WWA524347:WWD524347 S589883:V589883 JO589883:JR589883 TK589883:TN589883 ADG589883:ADJ589883 ANC589883:ANF589883 AWY589883:AXB589883 BGU589883:BGX589883 BQQ589883:BQT589883 CAM589883:CAP589883 CKI589883:CKL589883 CUE589883:CUH589883 DEA589883:DED589883 DNW589883:DNZ589883 DXS589883:DXV589883 EHO589883:EHR589883 ERK589883:ERN589883 FBG589883:FBJ589883 FLC589883:FLF589883 FUY589883:FVB589883 GEU589883:GEX589883 GOQ589883:GOT589883 GYM589883:GYP589883 HII589883:HIL589883 HSE589883:HSH589883 ICA589883:ICD589883 ILW589883:ILZ589883 IVS589883:IVV589883 JFO589883:JFR589883 JPK589883:JPN589883 JZG589883:JZJ589883 KJC589883:KJF589883 KSY589883:KTB589883 LCU589883:LCX589883 LMQ589883:LMT589883 LWM589883:LWP589883 MGI589883:MGL589883 MQE589883:MQH589883 NAA589883:NAD589883 NJW589883:NJZ589883 NTS589883:NTV589883 ODO589883:ODR589883 ONK589883:ONN589883 OXG589883:OXJ589883 PHC589883:PHF589883 PQY589883:PRB589883 QAU589883:QAX589883 QKQ589883:QKT589883 QUM589883:QUP589883 REI589883:REL589883 ROE589883:ROH589883 RYA589883:RYD589883 SHW589883:SHZ589883 SRS589883:SRV589883 TBO589883:TBR589883 TLK589883:TLN589883 TVG589883:TVJ589883 UFC589883:UFF589883 UOY589883:UPB589883 UYU589883:UYX589883 VIQ589883:VIT589883 VSM589883:VSP589883 WCI589883:WCL589883 WME589883:WMH589883 WWA589883:WWD589883 S655419:V655419 JO655419:JR655419 TK655419:TN655419 ADG655419:ADJ655419 ANC655419:ANF655419 AWY655419:AXB655419 BGU655419:BGX655419 BQQ655419:BQT655419 CAM655419:CAP655419 CKI655419:CKL655419 CUE655419:CUH655419 DEA655419:DED655419 DNW655419:DNZ655419 DXS655419:DXV655419 EHO655419:EHR655419 ERK655419:ERN655419 FBG655419:FBJ655419 FLC655419:FLF655419 FUY655419:FVB655419 GEU655419:GEX655419 GOQ655419:GOT655419 GYM655419:GYP655419 HII655419:HIL655419 HSE655419:HSH655419 ICA655419:ICD655419 ILW655419:ILZ655419 IVS655419:IVV655419 JFO655419:JFR655419 JPK655419:JPN655419 JZG655419:JZJ655419 KJC655419:KJF655419 KSY655419:KTB655419 LCU655419:LCX655419 LMQ655419:LMT655419 LWM655419:LWP655419 MGI655419:MGL655419 MQE655419:MQH655419 NAA655419:NAD655419 NJW655419:NJZ655419 NTS655419:NTV655419 ODO655419:ODR655419 ONK655419:ONN655419 OXG655419:OXJ655419 PHC655419:PHF655419 PQY655419:PRB655419 QAU655419:QAX655419 QKQ655419:QKT655419 QUM655419:QUP655419 REI655419:REL655419 ROE655419:ROH655419 RYA655419:RYD655419 SHW655419:SHZ655419 SRS655419:SRV655419 TBO655419:TBR655419 TLK655419:TLN655419 TVG655419:TVJ655419 UFC655419:UFF655419 UOY655419:UPB655419 UYU655419:UYX655419 VIQ655419:VIT655419 VSM655419:VSP655419 WCI655419:WCL655419 WME655419:WMH655419 WWA655419:WWD655419 S720955:V720955 JO720955:JR720955 TK720955:TN720955 ADG720955:ADJ720955 ANC720955:ANF720955 AWY720955:AXB720955 BGU720955:BGX720955 BQQ720955:BQT720955 CAM720955:CAP720955 CKI720955:CKL720955 CUE720955:CUH720955 DEA720955:DED720955 DNW720955:DNZ720955 DXS720955:DXV720955 EHO720955:EHR720955 ERK720955:ERN720955 FBG720955:FBJ720955 FLC720955:FLF720955 FUY720955:FVB720955 GEU720955:GEX720955 GOQ720955:GOT720955 GYM720955:GYP720955 HII720955:HIL720955 HSE720955:HSH720955 ICA720955:ICD720955 ILW720955:ILZ720955 IVS720955:IVV720955 JFO720955:JFR720955 JPK720955:JPN720955 JZG720955:JZJ720955 KJC720955:KJF720955 KSY720955:KTB720955 LCU720955:LCX720955 LMQ720955:LMT720955 LWM720955:LWP720955 MGI720955:MGL720955 MQE720955:MQH720955 NAA720955:NAD720955 NJW720955:NJZ720955 NTS720955:NTV720955 ODO720955:ODR720955 ONK720955:ONN720955 OXG720955:OXJ720955 PHC720955:PHF720955 PQY720955:PRB720955 QAU720955:QAX720955 QKQ720955:QKT720955 QUM720955:QUP720955 REI720955:REL720955 ROE720955:ROH720955 RYA720955:RYD720955 SHW720955:SHZ720955 SRS720955:SRV720955 TBO720955:TBR720955 TLK720955:TLN720955 TVG720955:TVJ720955 UFC720955:UFF720955 UOY720955:UPB720955 UYU720955:UYX720955 VIQ720955:VIT720955 VSM720955:VSP720955 WCI720955:WCL720955 WME720955:WMH720955 WWA720955:WWD720955 S786491:V786491 JO786491:JR786491 TK786491:TN786491 ADG786491:ADJ786491 ANC786491:ANF786491 AWY786491:AXB786491 BGU786491:BGX786491 BQQ786491:BQT786491 CAM786491:CAP786491 CKI786491:CKL786491 CUE786491:CUH786491 DEA786491:DED786491 DNW786491:DNZ786491 DXS786491:DXV786491 EHO786491:EHR786491 ERK786491:ERN786491 FBG786491:FBJ786491 FLC786491:FLF786491 FUY786491:FVB786491 GEU786491:GEX786491 GOQ786491:GOT786491 GYM786491:GYP786491 HII786491:HIL786491 HSE786491:HSH786491 ICA786491:ICD786491 ILW786491:ILZ786491 IVS786491:IVV786491 JFO786491:JFR786491 JPK786491:JPN786491 JZG786491:JZJ786491 KJC786491:KJF786491 KSY786491:KTB786491 LCU786491:LCX786491 LMQ786491:LMT786491 LWM786491:LWP786491 MGI786491:MGL786491 MQE786491:MQH786491 NAA786491:NAD786491 NJW786491:NJZ786491 NTS786491:NTV786491 ODO786491:ODR786491 ONK786491:ONN786491 OXG786491:OXJ786491 PHC786491:PHF786491 PQY786491:PRB786491 QAU786491:QAX786491 QKQ786491:QKT786491 QUM786491:QUP786491 REI786491:REL786491 ROE786491:ROH786491 RYA786491:RYD786491 SHW786491:SHZ786491 SRS786491:SRV786491 TBO786491:TBR786491 TLK786491:TLN786491 TVG786491:TVJ786491 UFC786491:UFF786491 UOY786491:UPB786491 UYU786491:UYX786491 VIQ786491:VIT786491 VSM786491:VSP786491 WCI786491:WCL786491 WME786491:WMH786491 WWA786491:WWD786491 S852027:V852027 JO852027:JR852027 TK852027:TN852027 ADG852027:ADJ852027 ANC852027:ANF852027 AWY852027:AXB852027 BGU852027:BGX852027 BQQ852027:BQT852027 CAM852027:CAP852027 CKI852027:CKL852027 CUE852027:CUH852027 DEA852027:DED852027 DNW852027:DNZ852027 DXS852027:DXV852027 EHO852027:EHR852027 ERK852027:ERN852027 FBG852027:FBJ852027 FLC852027:FLF852027 FUY852027:FVB852027 GEU852027:GEX852027 GOQ852027:GOT852027 GYM852027:GYP852027 HII852027:HIL852027 HSE852027:HSH852027 ICA852027:ICD852027 ILW852027:ILZ852027 IVS852027:IVV852027 JFO852027:JFR852027 JPK852027:JPN852027 JZG852027:JZJ852027 KJC852027:KJF852027 KSY852027:KTB852027 LCU852027:LCX852027 LMQ852027:LMT852027 LWM852027:LWP852027 MGI852027:MGL852027 MQE852027:MQH852027 NAA852027:NAD852027 NJW852027:NJZ852027 NTS852027:NTV852027 ODO852027:ODR852027 ONK852027:ONN852027 OXG852027:OXJ852027 PHC852027:PHF852027 PQY852027:PRB852027 QAU852027:QAX852027 QKQ852027:QKT852027 QUM852027:QUP852027 REI852027:REL852027 ROE852027:ROH852027 RYA852027:RYD852027 SHW852027:SHZ852027 SRS852027:SRV852027 TBO852027:TBR852027 TLK852027:TLN852027 TVG852027:TVJ852027 UFC852027:UFF852027 UOY852027:UPB852027 UYU852027:UYX852027 VIQ852027:VIT852027 VSM852027:VSP852027 WCI852027:WCL852027 WME852027:WMH852027 WWA852027:WWD852027 S917563:V917563 JO917563:JR917563 TK917563:TN917563 ADG917563:ADJ917563 ANC917563:ANF917563 AWY917563:AXB917563 BGU917563:BGX917563 BQQ917563:BQT917563 CAM917563:CAP917563 CKI917563:CKL917563 CUE917563:CUH917563 DEA917563:DED917563 DNW917563:DNZ917563 DXS917563:DXV917563 EHO917563:EHR917563 ERK917563:ERN917563 FBG917563:FBJ917563 FLC917563:FLF917563 FUY917563:FVB917563 GEU917563:GEX917563 GOQ917563:GOT917563 GYM917563:GYP917563 HII917563:HIL917563 HSE917563:HSH917563 ICA917563:ICD917563 ILW917563:ILZ917563 IVS917563:IVV917563 JFO917563:JFR917563 JPK917563:JPN917563 JZG917563:JZJ917563 KJC917563:KJF917563 KSY917563:KTB917563 LCU917563:LCX917563 LMQ917563:LMT917563 LWM917563:LWP917563 MGI917563:MGL917563 MQE917563:MQH917563 NAA917563:NAD917563 NJW917563:NJZ917563 NTS917563:NTV917563 ODO917563:ODR917563 ONK917563:ONN917563 OXG917563:OXJ917563 PHC917563:PHF917563 PQY917563:PRB917563 QAU917563:QAX917563 QKQ917563:QKT917563 QUM917563:QUP917563 REI917563:REL917563 ROE917563:ROH917563 RYA917563:RYD917563 SHW917563:SHZ917563 SRS917563:SRV917563 TBO917563:TBR917563 TLK917563:TLN917563 TVG917563:TVJ917563 UFC917563:UFF917563 UOY917563:UPB917563 UYU917563:UYX917563 VIQ917563:VIT917563 VSM917563:VSP917563 WCI917563:WCL917563 WME917563:WMH917563 WWA917563:WWD917563 S983099:V983099 JO983099:JR983099 TK983099:TN983099 ADG983099:ADJ983099 ANC983099:ANF983099 AWY983099:AXB983099 BGU983099:BGX983099 BQQ983099:BQT983099 CAM983099:CAP983099 CKI983099:CKL983099 CUE983099:CUH983099 DEA983099:DED983099 DNW983099:DNZ983099 DXS983099:DXV983099 EHO983099:EHR983099 ERK983099:ERN983099 FBG983099:FBJ983099 FLC983099:FLF983099 FUY983099:FVB983099 GEU983099:GEX983099 GOQ983099:GOT983099 GYM983099:GYP983099 HII983099:HIL983099 HSE983099:HSH983099 ICA983099:ICD983099 ILW983099:ILZ983099 IVS983099:IVV983099 JFO983099:JFR983099 JPK983099:JPN983099 JZG983099:JZJ983099 KJC983099:KJF983099 KSY983099:KTB983099 LCU983099:LCX983099 LMQ983099:LMT983099 LWM983099:LWP983099 MGI983099:MGL983099 MQE983099:MQH983099 NAA983099:NAD983099 NJW983099:NJZ983099 NTS983099:NTV983099 ODO983099:ODR983099 ONK983099:ONN983099 OXG983099:OXJ983099 PHC983099:PHF983099 PQY983099:PRB983099 QAU983099:QAX983099 QKQ983099:QKT983099 QUM983099:QUP983099 REI983099:REL983099 ROE983099:ROH983099 RYA983099:RYD983099 SHW983099:SHZ983099 SRS983099:SRV983099 TBO983099:TBR983099 TLK983099:TLN983099 TVG983099:TVJ983099 UFC983099:UFF983099 UOY983099:UPB983099 UYU983099:UYX983099 VIQ983099:VIT983099 VSM983099:VSP983099 WCI983099:WCL983099 WME983099:WMH983099 WWA983099:WWD983099 V62 U62:U65 S62:T62 LA62:LD65 UW62:UZ65 AES62:AEV65 AOO62:AOR65 AYK62:AYN65 BIG62:BIJ65 BSC62:BSF65 CBY62:CCB65 CLU62:CLX65 CVQ62:CVT65 DFM62:DFP65 DPI62:DPL65 DZE62:DZH65 EJA62:EJD65 ESW62:ESZ65 FCS62:FCV65 FMO62:FMR65 FWK62:FWN65 GGG62:GGJ65 GQC62:GQF65 GZY62:HAB65 HJU62:HJX65 HTQ62:HTT65 IDM62:IDP65 INI62:INL65 IXE62:IXH65 JHA62:JHD65 JQW62:JQZ65 KAS62:KAV65 KKO62:KKR65 KUK62:KUN65 LEG62:LEJ65 LOC62:LOF65 LXY62:LYB65 MHU62:MHX65 MRQ62:MRT65 NBM62:NBP65 NLI62:NLL65 NVE62:NVH65 OFA62:OFD65 OOW62:OOZ65 OYS62:OYV65 PIO62:PIR65 PSK62:PSN65 QCG62:QCJ65 QMC62:QMF65 QVY62:QWB65 RFU62:RFX65 RPQ62:RPT65 RZM62:RZP65 SJI62:SJL65 STE62:STH65 TDA62:TDD65 TMW62:TMZ65 TWS62:TWV65 UGO62:UGR65 UQK62:UQN65 VAG62:VAJ65 VKC62:VKF65 VTY62:VUB65 WDU62:WDX65 WNQ62:WNT65 WXM62:WXP65 WWA62:WWD65 WME62:WMH65 WCI62:WCL65 VSM62:VSP65 VIQ62:VIT65 UYU62:UYX65 UOY62:UPB65 UFC62:UFF65 TVG62:TVJ65 TLK62:TLN65 TBO62:TBR65 SRS62:SRV65 SHW62:SHZ65 RYA62:RYD65 ROE62:ROH65 REI62:REL65 QUM62:QUP65 QKQ62:QKT65 QAU62:QAX65 PQY62:PRB65 PHC62:PHF65 OXG62:OXJ65 ONK62:ONN65 ODO62:ODR65 NTS62:NTV65 NJW62:NJZ65 NAA62:NAD65 MQE62:MQH65 MGI62:MGL65 LWM62:LWP65 LMQ62:LMT65 LCU62:LCX65 KSY62:KTB65 KJC62:KJF65 JZG62:JZJ65 JPK62:JPN65 JFO62:JFR65 IVS62:IVV65 ILW62:ILZ65 ICA62:ICD65 HSE62:HSH65 HII62:HIL65 GYM62:GYP65 GOQ62:GOT65 GEU62:GEX65 FUY62:FVB65 FLC62:FLF65 FBG62:FBJ65 ERK62:ERN65 EHO62:EHR65 DXS62:DXV65 DNW62:DNZ65 DEA62:DED65 CUE62:CUH65 CKI62:CKL65 CAM62:CAP65 BQQ62:BQT65 BGU62:BGX65 AWY62:AXB65 ANC62:ANF65 ADG62:ADJ65 TK62:TN65 JO62:JR65 BE62:BH65">
      <formula1>0</formula1>
      <formula2>5</formula2>
    </dataValidation>
  </dataValidations>
  <pageMargins left="0" right="0" top="0" bottom="0" header="0.31496062992125984" footer="0.31496062992125984"/>
  <pageSetup paperSize="9" scale="72" orientation="portrait" r:id="rId1"/>
  <headerFooter alignWithMargins="0"/>
  <rowBreaks count="1" manualBreakCount="1">
    <brk id="92"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80" zoomScaleNormal="80" workbookViewId="0">
      <selection activeCell="G51" sqref="G51"/>
    </sheetView>
  </sheetViews>
  <sheetFormatPr defaultRowHeight="12.75" outlineLevelRow="1" x14ac:dyDescent="0.2"/>
  <cols>
    <col min="1" max="1" width="9.140625" style="34"/>
    <col min="2" max="2" width="16.5703125" style="34" bestFit="1" customWidth="1"/>
    <col min="3" max="3" width="48.28515625" style="34" customWidth="1"/>
    <col min="4" max="4" width="3.42578125" style="34" customWidth="1"/>
    <col min="5" max="5" width="15.5703125" style="64" customWidth="1"/>
    <col min="6" max="6" width="15.5703125" style="65" customWidth="1"/>
    <col min="7" max="7" width="19.28515625" style="34" customWidth="1"/>
    <col min="8" max="8" width="10" style="34" bestFit="1" customWidth="1"/>
    <col min="9" max="256" width="9.140625" style="34"/>
    <col min="257" max="257" width="16.5703125" style="34" bestFit="1" customWidth="1"/>
    <col min="258" max="258" width="48.28515625" style="34" customWidth="1"/>
    <col min="259" max="259" width="3.42578125" style="34" customWidth="1"/>
    <col min="260" max="261" width="15.5703125" style="34" customWidth="1"/>
    <col min="262" max="262" width="19.28515625" style="34" customWidth="1"/>
    <col min="263" max="263" width="10" style="34" bestFit="1" customWidth="1"/>
    <col min="264" max="512" width="9.140625" style="34"/>
    <col min="513" max="513" width="16.5703125" style="34" bestFit="1" customWidth="1"/>
    <col min="514" max="514" width="48.28515625" style="34" customWidth="1"/>
    <col min="515" max="515" width="3.42578125" style="34" customWidth="1"/>
    <col min="516" max="517" width="15.5703125" style="34" customWidth="1"/>
    <col min="518" max="518" width="19.28515625" style="34" customWidth="1"/>
    <col min="519" max="519" width="10" style="34" bestFit="1" customWidth="1"/>
    <col min="520" max="768" width="9.140625" style="34"/>
    <col min="769" max="769" width="16.5703125" style="34" bestFit="1" customWidth="1"/>
    <col min="770" max="770" width="48.28515625" style="34" customWidth="1"/>
    <col min="771" max="771" width="3.42578125" style="34" customWidth="1"/>
    <col min="772" max="773" width="15.5703125" style="34" customWidth="1"/>
    <col min="774" max="774" width="19.28515625" style="34" customWidth="1"/>
    <col min="775" max="775" width="10" style="34" bestFit="1" customWidth="1"/>
    <col min="776" max="1024" width="9.140625" style="34"/>
    <col min="1025" max="1025" width="16.5703125" style="34" bestFit="1" customWidth="1"/>
    <col min="1026" max="1026" width="48.28515625" style="34" customWidth="1"/>
    <col min="1027" max="1027" width="3.42578125" style="34" customWidth="1"/>
    <col min="1028" max="1029" width="15.5703125" style="34" customWidth="1"/>
    <col min="1030" max="1030" width="19.28515625" style="34" customWidth="1"/>
    <col min="1031" max="1031" width="10" style="34" bestFit="1" customWidth="1"/>
    <col min="1032" max="1280" width="9.140625" style="34"/>
    <col min="1281" max="1281" width="16.5703125" style="34" bestFit="1" customWidth="1"/>
    <col min="1282" max="1282" width="48.28515625" style="34" customWidth="1"/>
    <col min="1283" max="1283" width="3.42578125" style="34" customWidth="1"/>
    <col min="1284" max="1285" width="15.5703125" style="34" customWidth="1"/>
    <col min="1286" max="1286" width="19.28515625" style="34" customWidth="1"/>
    <col min="1287" max="1287" width="10" style="34" bestFit="1" customWidth="1"/>
    <col min="1288" max="1536" width="9.140625" style="34"/>
    <col min="1537" max="1537" width="16.5703125" style="34" bestFit="1" customWidth="1"/>
    <col min="1538" max="1538" width="48.28515625" style="34" customWidth="1"/>
    <col min="1539" max="1539" width="3.42578125" style="34" customWidth="1"/>
    <col min="1540" max="1541" width="15.5703125" style="34" customWidth="1"/>
    <col min="1542" max="1542" width="19.28515625" style="34" customWidth="1"/>
    <col min="1543" max="1543" width="10" style="34" bestFit="1" customWidth="1"/>
    <col min="1544" max="1792" width="9.140625" style="34"/>
    <col min="1793" max="1793" width="16.5703125" style="34" bestFit="1" customWidth="1"/>
    <col min="1794" max="1794" width="48.28515625" style="34" customWidth="1"/>
    <col min="1795" max="1795" width="3.42578125" style="34" customWidth="1"/>
    <col min="1796" max="1797" width="15.5703125" style="34" customWidth="1"/>
    <col min="1798" max="1798" width="19.28515625" style="34" customWidth="1"/>
    <col min="1799" max="1799" width="10" style="34" bestFit="1" customWidth="1"/>
    <col min="1800" max="2048" width="9.140625" style="34"/>
    <col min="2049" max="2049" width="16.5703125" style="34" bestFit="1" customWidth="1"/>
    <col min="2050" max="2050" width="48.28515625" style="34" customWidth="1"/>
    <col min="2051" max="2051" width="3.42578125" style="34" customWidth="1"/>
    <col min="2052" max="2053" width="15.5703125" style="34" customWidth="1"/>
    <col min="2054" max="2054" width="19.28515625" style="34" customWidth="1"/>
    <col min="2055" max="2055" width="10" style="34" bestFit="1" customWidth="1"/>
    <col min="2056" max="2304" width="9.140625" style="34"/>
    <col min="2305" max="2305" width="16.5703125" style="34" bestFit="1" customWidth="1"/>
    <col min="2306" max="2306" width="48.28515625" style="34" customWidth="1"/>
    <col min="2307" max="2307" width="3.42578125" style="34" customWidth="1"/>
    <col min="2308" max="2309" width="15.5703125" style="34" customWidth="1"/>
    <col min="2310" max="2310" width="19.28515625" style="34" customWidth="1"/>
    <col min="2311" max="2311" width="10" style="34" bestFit="1" customWidth="1"/>
    <col min="2312" max="2560" width="9.140625" style="34"/>
    <col min="2561" max="2561" width="16.5703125" style="34" bestFit="1" customWidth="1"/>
    <col min="2562" max="2562" width="48.28515625" style="34" customWidth="1"/>
    <col min="2563" max="2563" width="3.42578125" style="34" customWidth="1"/>
    <col min="2564" max="2565" width="15.5703125" style="34" customWidth="1"/>
    <col min="2566" max="2566" width="19.28515625" style="34" customWidth="1"/>
    <col min="2567" max="2567" width="10" style="34" bestFit="1" customWidth="1"/>
    <col min="2568" max="2816" width="9.140625" style="34"/>
    <col min="2817" max="2817" width="16.5703125" style="34" bestFit="1" customWidth="1"/>
    <col min="2818" max="2818" width="48.28515625" style="34" customWidth="1"/>
    <col min="2819" max="2819" width="3.42578125" style="34" customWidth="1"/>
    <col min="2820" max="2821" width="15.5703125" style="34" customWidth="1"/>
    <col min="2822" max="2822" width="19.28515625" style="34" customWidth="1"/>
    <col min="2823" max="2823" width="10" style="34" bestFit="1" customWidth="1"/>
    <col min="2824" max="3072" width="9.140625" style="34"/>
    <col min="3073" max="3073" width="16.5703125" style="34" bestFit="1" customWidth="1"/>
    <col min="3074" max="3074" width="48.28515625" style="34" customWidth="1"/>
    <col min="3075" max="3075" width="3.42578125" style="34" customWidth="1"/>
    <col min="3076" max="3077" width="15.5703125" style="34" customWidth="1"/>
    <col min="3078" max="3078" width="19.28515625" style="34" customWidth="1"/>
    <col min="3079" max="3079" width="10" style="34" bestFit="1" customWidth="1"/>
    <col min="3080" max="3328" width="9.140625" style="34"/>
    <col min="3329" max="3329" width="16.5703125" style="34" bestFit="1" customWidth="1"/>
    <col min="3330" max="3330" width="48.28515625" style="34" customWidth="1"/>
    <col min="3331" max="3331" width="3.42578125" style="34" customWidth="1"/>
    <col min="3332" max="3333" width="15.5703125" style="34" customWidth="1"/>
    <col min="3334" max="3334" width="19.28515625" style="34" customWidth="1"/>
    <col min="3335" max="3335" width="10" style="34" bestFit="1" customWidth="1"/>
    <col min="3336" max="3584" width="9.140625" style="34"/>
    <col min="3585" max="3585" width="16.5703125" style="34" bestFit="1" customWidth="1"/>
    <col min="3586" max="3586" width="48.28515625" style="34" customWidth="1"/>
    <col min="3587" max="3587" width="3.42578125" style="34" customWidth="1"/>
    <col min="3588" max="3589" width="15.5703125" style="34" customWidth="1"/>
    <col min="3590" max="3590" width="19.28515625" style="34" customWidth="1"/>
    <col min="3591" max="3591" width="10" style="34" bestFit="1" customWidth="1"/>
    <col min="3592" max="3840" width="9.140625" style="34"/>
    <col min="3841" max="3841" width="16.5703125" style="34" bestFit="1" customWidth="1"/>
    <col min="3842" max="3842" width="48.28515625" style="34" customWidth="1"/>
    <col min="3843" max="3843" width="3.42578125" style="34" customWidth="1"/>
    <col min="3844" max="3845" width="15.5703125" style="34" customWidth="1"/>
    <col min="3846" max="3846" width="19.28515625" style="34" customWidth="1"/>
    <col min="3847" max="3847" width="10" style="34" bestFit="1" customWidth="1"/>
    <col min="3848" max="4096" width="9.140625" style="34"/>
    <col min="4097" max="4097" width="16.5703125" style="34" bestFit="1" customWidth="1"/>
    <col min="4098" max="4098" width="48.28515625" style="34" customWidth="1"/>
    <col min="4099" max="4099" width="3.42578125" style="34" customWidth="1"/>
    <col min="4100" max="4101" width="15.5703125" style="34" customWidth="1"/>
    <col min="4102" max="4102" width="19.28515625" style="34" customWidth="1"/>
    <col min="4103" max="4103" width="10" style="34" bestFit="1" customWidth="1"/>
    <col min="4104" max="4352" width="9.140625" style="34"/>
    <col min="4353" max="4353" width="16.5703125" style="34" bestFit="1" customWidth="1"/>
    <col min="4354" max="4354" width="48.28515625" style="34" customWidth="1"/>
    <col min="4355" max="4355" width="3.42578125" style="34" customWidth="1"/>
    <col min="4356" max="4357" width="15.5703125" style="34" customWidth="1"/>
    <col min="4358" max="4358" width="19.28515625" style="34" customWidth="1"/>
    <col min="4359" max="4359" width="10" style="34" bestFit="1" customWidth="1"/>
    <col min="4360" max="4608" width="9.140625" style="34"/>
    <col min="4609" max="4609" width="16.5703125" style="34" bestFit="1" customWidth="1"/>
    <col min="4610" max="4610" width="48.28515625" style="34" customWidth="1"/>
    <col min="4611" max="4611" width="3.42578125" style="34" customWidth="1"/>
    <col min="4612" max="4613" width="15.5703125" style="34" customWidth="1"/>
    <col min="4614" max="4614" width="19.28515625" style="34" customWidth="1"/>
    <col min="4615" max="4615" width="10" style="34" bestFit="1" customWidth="1"/>
    <col min="4616" max="4864" width="9.140625" style="34"/>
    <col min="4865" max="4865" width="16.5703125" style="34" bestFit="1" customWidth="1"/>
    <col min="4866" max="4866" width="48.28515625" style="34" customWidth="1"/>
    <col min="4867" max="4867" width="3.42578125" style="34" customWidth="1"/>
    <col min="4868" max="4869" width="15.5703125" style="34" customWidth="1"/>
    <col min="4870" max="4870" width="19.28515625" style="34" customWidth="1"/>
    <col min="4871" max="4871" width="10" style="34" bestFit="1" customWidth="1"/>
    <col min="4872" max="5120" width="9.140625" style="34"/>
    <col min="5121" max="5121" width="16.5703125" style="34" bestFit="1" customWidth="1"/>
    <col min="5122" max="5122" width="48.28515625" style="34" customWidth="1"/>
    <col min="5123" max="5123" width="3.42578125" style="34" customWidth="1"/>
    <col min="5124" max="5125" width="15.5703125" style="34" customWidth="1"/>
    <col min="5126" max="5126" width="19.28515625" style="34" customWidth="1"/>
    <col min="5127" max="5127" width="10" style="34" bestFit="1" customWidth="1"/>
    <col min="5128" max="5376" width="9.140625" style="34"/>
    <col min="5377" max="5377" width="16.5703125" style="34" bestFit="1" customWidth="1"/>
    <col min="5378" max="5378" width="48.28515625" style="34" customWidth="1"/>
    <col min="5379" max="5379" width="3.42578125" style="34" customWidth="1"/>
    <col min="5380" max="5381" width="15.5703125" style="34" customWidth="1"/>
    <col min="5382" max="5382" width="19.28515625" style="34" customWidth="1"/>
    <col min="5383" max="5383" width="10" style="34" bestFit="1" customWidth="1"/>
    <col min="5384" max="5632" width="9.140625" style="34"/>
    <col min="5633" max="5633" width="16.5703125" style="34" bestFit="1" customWidth="1"/>
    <col min="5634" max="5634" width="48.28515625" style="34" customWidth="1"/>
    <col min="5635" max="5635" width="3.42578125" style="34" customWidth="1"/>
    <col min="5636" max="5637" width="15.5703125" style="34" customWidth="1"/>
    <col min="5638" max="5638" width="19.28515625" style="34" customWidth="1"/>
    <col min="5639" max="5639" width="10" style="34" bestFit="1" customWidth="1"/>
    <col min="5640" max="5888" width="9.140625" style="34"/>
    <col min="5889" max="5889" width="16.5703125" style="34" bestFit="1" customWidth="1"/>
    <col min="5890" max="5890" width="48.28515625" style="34" customWidth="1"/>
    <col min="5891" max="5891" width="3.42578125" style="34" customWidth="1"/>
    <col min="5892" max="5893" width="15.5703125" style="34" customWidth="1"/>
    <col min="5894" max="5894" width="19.28515625" style="34" customWidth="1"/>
    <col min="5895" max="5895" width="10" style="34" bestFit="1" customWidth="1"/>
    <col min="5896" max="6144" width="9.140625" style="34"/>
    <col min="6145" max="6145" width="16.5703125" style="34" bestFit="1" customWidth="1"/>
    <col min="6146" max="6146" width="48.28515625" style="34" customWidth="1"/>
    <col min="6147" max="6147" width="3.42578125" style="34" customWidth="1"/>
    <col min="6148" max="6149" width="15.5703125" style="34" customWidth="1"/>
    <col min="6150" max="6150" width="19.28515625" style="34" customWidth="1"/>
    <col min="6151" max="6151" width="10" style="34" bestFit="1" customWidth="1"/>
    <col min="6152" max="6400" width="9.140625" style="34"/>
    <col min="6401" max="6401" width="16.5703125" style="34" bestFit="1" customWidth="1"/>
    <col min="6402" max="6402" width="48.28515625" style="34" customWidth="1"/>
    <col min="6403" max="6403" width="3.42578125" style="34" customWidth="1"/>
    <col min="6404" max="6405" width="15.5703125" style="34" customWidth="1"/>
    <col min="6406" max="6406" width="19.28515625" style="34" customWidth="1"/>
    <col min="6407" max="6407" width="10" style="34" bestFit="1" customWidth="1"/>
    <col min="6408" max="6656" width="9.140625" style="34"/>
    <col min="6657" max="6657" width="16.5703125" style="34" bestFit="1" customWidth="1"/>
    <col min="6658" max="6658" width="48.28515625" style="34" customWidth="1"/>
    <col min="6659" max="6659" width="3.42578125" style="34" customWidth="1"/>
    <col min="6660" max="6661" width="15.5703125" style="34" customWidth="1"/>
    <col min="6662" max="6662" width="19.28515625" style="34" customWidth="1"/>
    <col min="6663" max="6663" width="10" style="34" bestFit="1" customWidth="1"/>
    <col min="6664" max="6912" width="9.140625" style="34"/>
    <col min="6913" max="6913" width="16.5703125" style="34" bestFit="1" customWidth="1"/>
    <col min="6914" max="6914" width="48.28515625" style="34" customWidth="1"/>
    <col min="6915" max="6915" width="3.42578125" style="34" customWidth="1"/>
    <col min="6916" max="6917" width="15.5703125" style="34" customWidth="1"/>
    <col min="6918" max="6918" width="19.28515625" style="34" customWidth="1"/>
    <col min="6919" max="6919" width="10" style="34" bestFit="1" customWidth="1"/>
    <col min="6920" max="7168" width="9.140625" style="34"/>
    <col min="7169" max="7169" width="16.5703125" style="34" bestFit="1" customWidth="1"/>
    <col min="7170" max="7170" width="48.28515625" style="34" customWidth="1"/>
    <col min="7171" max="7171" width="3.42578125" style="34" customWidth="1"/>
    <col min="7172" max="7173" width="15.5703125" style="34" customWidth="1"/>
    <col min="7174" max="7174" width="19.28515625" style="34" customWidth="1"/>
    <col min="7175" max="7175" width="10" style="34" bestFit="1" customWidth="1"/>
    <col min="7176" max="7424" width="9.140625" style="34"/>
    <col min="7425" max="7425" width="16.5703125" style="34" bestFit="1" customWidth="1"/>
    <col min="7426" max="7426" width="48.28515625" style="34" customWidth="1"/>
    <col min="7427" max="7427" width="3.42578125" style="34" customWidth="1"/>
    <col min="7428" max="7429" width="15.5703125" style="34" customWidth="1"/>
    <col min="7430" max="7430" width="19.28515625" style="34" customWidth="1"/>
    <col min="7431" max="7431" width="10" style="34" bestFit="1" customWidth="1"/>
    <col min="7432" max="7680" width="9.140625" style="34"/>
    <col min="7681" max="7681" width="16.5703125" style="34" bestFit="1" customWidth="1"/>
    <col min="7682" max="7682" width="48.28515625" style="34" customWidth="1"/>
    <col min="7683" max="7683" width="3.42578125" style="34" customWidth="1"/>
    <col min="7684" max="7685" width="15.5703125" style="34" customWidth="1"/>
    <col min="7686" max="7686" width="19.28515625" style="34" customWidth="1"/>
    <col min="7687" max="7687" width="10" style="34" bestFit="1" customWidth="1"/>
    <col min="7688" max="7936" width="9.140625" style="34"/>
    <col min="7937" max="7937" width="16.5703125" style="34" bestFit="1" customWidth="1"/>
    <col min="7938" max="7938" width="48.28515625" style="34" customWidth="1"/>
    <col min="7939" max="7939" width="3.42578125" style="34" customWidth="1"/>
    <col min="7940" max="7941" width="15.5703125" style="34" customWidth="1"/>
    <col min="7942" max="7942" width="19.28515625" style="34" customWidth="1"/>
    <col min="7943" max="7943" width="10" style="34" bestFit="1" customWidth="1"/>
    <col min="7944" max="8192" width="9.140625" style="34"/>
    <col min="8193" max="8193" width="16.5703125" style="34" bestFit="1" customWidth="1"/>
    <col min="8194" max="8194" width="48.28515625" style="34" customWidth="1"/>
    <col min="8195" max="8195" width="3.42578125" style="34" customWidth="1"/>
    <col min="8196" max="8197" width="15.5703125" style="34" customWidth="1"/>
    <col min="8198" max="8198" width="19.28515625" style="34" customWidth="1"/>
    <col min="8199" max="8199" width="10" style="34" bestFit="1" customWidth="1"/>
    <col min="8200" max="8448" width="9.140625" style="34"/>
    <col min="8449" max="8449" width="16.5703125" style="34" bestFit="1" customWidth="1"/>
    <col min="8450" max="8450" width="48.28515625" style="34" customWidth="1"/>
    <col min="8451" max="8451" width="3.42578125" style="34" customWidth="1"/>
    <col min="8452" max="8453" width="15.5703125" style="34" customWidth="1"/>
    <col min="8454" max="8454" width="19.28515625" style="34" customWidth="1"/>
    <col min="8455" max="8455" width="10" style="34" bestFit="1" customWidth="1"/>
    <col min="8456" max="8704" width="9.140625" style="34"/>
    <col min="8705" max="8705" width="16.5703125" style="34" bestFit="1" customWidth="1"/>
    <col min="8706" max="8706" width="48.28515625" style="34" customWidth="1"/>
    <col min="8707" max="8707" width="3.42578125" style="34" customWidth="1"/>
    <col min="8708" max="8709" width="15.5703125" style="34" customWidth="1"/>
    <col min="8710" max="8710" width="19.28515625" style="34" customWidth="1"/>
    <col min="8711" max="8711" width="10" style="34" bestFit="1" customWidth="1"/>
    <col min="8712" max="8960" width="9.140625" style="34"/>
    <col min="8961" max="8961" width="16.5703125" style="34" bestFit="1" customWidth="1"/>
    <col min="8962" max="8962" width="48.28515625" style="34" customWidth="1"/>
    <col min="8963" max="8963" width="3.42578125" style="34" customWidth="1"/>
    <col min="8964" max="8965" width="15.5703125" style="34" customWidth="1"/>
    <col min="8966" max="8966" width="19.28515625" style="34" customWidth="1"/>
    <col min="8967" max="8967" width="10" style="34" bestFit="1" customWidth="1"/>
    <col min="8968" max="9216" width="9.140625" style="34"/>
    <col min="9217" max="9217" width="16.5703125" style="34" bestFit="1" customWidth="1"/>
    <col min="9218" max="9218" width="48.28515625" style="34" customWidth="1"/>
    <col min="9219" max="9219" width="3.42578125" style="34" customWidth="1"/>
    <col min="9220" max="9221" width="15.5703125" style="34" customWidth="1"/>
    <col min="9222" max="9222" width="19.28515625" style="34" customWidth="1"/>
    <col min="9223" max="9223" width="10" style="34" bestFit="1" customWidth="1"/>
    <col min="9224" max="9472" width="9.140625" style="34"/>
    <col min="9473" max="9473" width="16.5703125" style="34" bestFit="1" customWidth="1"/>
    <col min="9474" max="9474" width="48.28515625" style="34" customWidth="1"/>
    <col min="9475" max="9475" width="3.42578125" style="34" customWidth="1"/>
    <col min="9476" max="9477" width="15.5703125" style="34" customWidth="1"/>
    <col min="9478" max="9478" width="19.28515625" style="34" customWidth="1"/>
    <col min="9479" max="9479" width="10" style="34" bestFit="1" customWidth="1"/>
    <col min="9480" max="9728" width="9.140625" style="34"/>
    <col min="9729" max="9729" width="16.5703125" style="34" bestFit="1" customWidth="1"/>
    <col min="9730" max="9730" width="48.28515625" style="34" customWidth="1"/>
    <col min="9731" max="9731" width="3.42578125" style="34" customWidth="1"/>
    <col min="9732" max="9733" width="15.5703125" style="34" customWidth="1"/>
    <col min="9734" max="9734" width="19.28515625" style="34" customWidth="1"/>
    <col min="9735" max="9735" width="10" style="34" bestFit="1" customWidth="1"/>
    <col min="9736" max="9984" width="9.140625" style="34"/>
    <col min="9985" max="9985" width="16.5703125" style="34" bestFit="1" customWidth="1"/>
    <col min="9986" max="9986" width="48.28515625" style="34" customWidth="1"/>
    <col min="9987" max="9987" width="3.42578125" style="34" customWidth="1"/>
    <col min="9988" max="9989" width="15.5703125" style="34" customWidth="1"/>
    <col min="9990" max="9990" width="19.28515625" style="34" customWidth="1"/>
    <col min="9991" max="9991" width="10" style="34" bestFit="1" customWidth="1"/>
    <col min="9992" max="10240" width="9.140625" style="34"/>
    <col min="10241" max="10241" width="16.5703125" style="34" bestFit="1" customWidth="1"/>
    <col min="10242" max="10242" width="48.28515625" style="34" customWidth="1"/>
    <col min="10243" max="10243" width="3.42578125" style="34" customWidth="1"/>
    <col min="10244" max="10245" width="15.5703125" style="34" customWidth="1"/>
    <col min="10246" max="10246" width="19.28515625" style="34" customWidth="1"/>
    <col min="10247" max="10247" width="10" style="34" bestFit="1" customWidth="1"/>
    <col min="10248" max="10496" width="9.140625" style="34"/>
    <col min="10497" max="10497" width="16.5703125" style="34" bestFit="1" customWidth="1"/>
    <col min="10498" max="10498" width="48.28515625" style="34" customWidth="1"/>
    <col min="10499" max="10499" width="3.42578125" style="34" customWidth="1"/>
    <col min="10500" max="10501" width="15.5703125" style="34" customWidth="1"/>
    <col min="10502" max="10502" width="19.28515625" style="34" customWidth="1"/>
    <col min="10503" max="10503" width="10" style="34" bestFit="1" customWidth="1"/>
    <col min="10504" max="10752" width="9.140625" style="34"/>
    <col min="10753" max="10753" width="16.5703125" style="34" bestFit="1" customWidth="1"/>
    <col min="10754" max="10754" width="48.28515625" style="34" customWidth="1"/>
    <col min="10755" max="10755" width="3.42578125" style="34" customWidth="1"/>
    <col min="10756" max="10757" width="15.5703125" style="34" customWidth="1"/>
    <col min="10758" max="10758" width="19.28515625" style="34" customWidth="1"/>
    <col min="10759" max="10759" width="10" style="34" bestFit="1" customWidth="1"/>
    <col min="10760" max="11008" width="9.140625" style="34"/>
    <col min="11009" max="11009" width="16.5703125" style="34" bestFit="1" customWidth="1"/>
    <col min="11010" max="11010" width="48.28515625" style="34" customWidth="1"/>
    <col min="11011" max="11011" width="3.42578125" style="34" customWidth="1"/>
    <col min="11012" max="11013" width="15.5703125" style="34" customWidth="1"/>
    <col min="11014" max="11014" width="19.28515625" style="34" customWidth="1"/>
    <col min="11015" max="11015" width="10" style="34" bestFit="1" customWidth="1"/>
    <col min="11016" max="11264" width="9.140625" style="34"/>
    <col min="11265" max="11265" width="16.5703125" style="34" bestFit="1" customWidth="1"/>
    <col min="11266" max="11266" width="48.28515625" style="34" customWidth="1"/>
    <col min="11267" max="11267" width="3.42578125" style="34" customWidth="1"/>
    <col min="11268" max="11269" width="15.5703125" style="34" customWidth="1"/>
    <col min="11270" max="11270" width="19.28515625" style="34" customWidth="1"/>
    <col min="11271" max="11271" width="10" style="34" bestFit="1" customWidth="1"/>
    <col min="11272" max="11520" width="9.140625" style="34"/>
    <col min="11521" max="11521" width="16.5703125" style="34" bestFit="1" customWidth="1"/>
    <col min="11522" max="11522" width="48.28515625" style="34" customWidth="1"/>
    <col min="11523" max="11523" width="3.42578125" style="34" customWidth="1"/>
    <col min="11524" max="11525" width="15.5703125" style="34" customWidth="1"/>
    <col min="11526" max="11526" width="19.28515625" style="34" customWidth="1"/>
    <col min="11527" max="11527" width="10" style="34" bestFit="1" customWidth="1"/>
    <col min="11528" max="11776" width="9.140625" style="34"/>
    <col min="11777" max="11777" width="16.5703125" style="34" bestFit="1" customWidth="1"/>
    <col min="11778" max="11778" width="48.28515625" style="34" customWidth="1"/>
    <col min="11779" max="11779" width="3.42578125" style="34" customWidth="1"/>
    <col min="11780" max="11781" width="15.5703125" style="34" customWidth="1"/>
    <col min="11782" max="11782" width="19.28515625" style="34" customWidth="1"/>
    <col min="11783" max="11783" width="10" style="34" bestFit="1" customWidth="1"/>
    <col min="11784" max="12032" width="9.140625" style="34"/>
    <col min="12033" max="12033" width="16.5703125" style="34" bestFit="1" customWidth="1"/>
    <col min="12034" max="12034" width="48.28515625" style="34" customWidth="1"/>
    <col min="12035" max="12035" width="3.42578125" style="34" customWidth="1"/>
    <col min="12036" max="12037" width="15.5703125" style="34" customWidth="1"/>
    <col min="12038" max="12038" width="19.28515625" style="34" customWidth="1"/>
    <col min="12039" max="12039" width="10" style="34" bestFit="1" customWidth="1"/>
    <col min="12040" max="12288" width="9.140625" style="34"/>
    <col min="12289" max="12289" width="16.5703125" style="34" bestFit="1" customWidth="1"/>
    <col min="12290" max="12290" width="48.28515625" style="34" customWidth="1"/>
    <col min="12291" max="12291" width="3.42578125" style="34" customWidth="1"/>
    <col min="12292" max="12293" width="15.5703125" style="34" customWidth="1"/>
    <col min="12294" max="12294" width="19.28515625" style="34" customWidth="1"/>
    <col min="12295" max="12295" width="10" style="34" bestFit="1" customWidth="1"/>
    <col min="12296" max="12544" width="9.140625" style="34"/>
    <col min="12545" max="12545" width="16.5703125" style="34" bestFit="1" customWidth="1"/>
    <col min="12546" max="12546" width="48.28515625" style="34" customWidth="1"/>
    <col min="12547" max="12547" width="3.42578125" style="34" customWidth="1"/>
    <col min="12548" max="12549" width="15.5703125" style="34" customWidth="1"/>
    <col min="12550" max="12550" width="19.28515625" style="34" customWidth="1"/>
    <col min="12551" max="12551" width="10" style="34" bestFit="1" customWidth="1"/>
    <col min="12552" max="12800" width="9.140625" style="34"/>
    <col min="12801" max="12801" width="16.5703125" style="34" bestFit="1" customWidth="1"/>
    <col min="12802" max="12802" width="48.28515625" style="34" customWidth="1"/>
    <col min="12803" max="12803" width="3.42578125" style="34" customWidth="1"/>
    <col min="12804" max="12805" width="15.5703125" style="34" customWidth="1"/>
    <col min="12806" max="12806" width="19.28515625" style="34" customWidth="1"/>
    <col min="12807" max="12807" width="10" style="34" bestFit="1" customWidth="1"/>
    <col min="12808" max="13056" width="9.140625" style="34"/>
    <col min="13057" max="13057" width="16.5703125" style="34" bestFit="1" customWidth="1"/>
    <col min="13058" max="13058" width="48.28515625" style="34" customWidth="1"/>
    <col min="13059" max="13059" width="3.42578125" style="34" customWidth="1"/>
    <col min="13060" max="13061" width="15.5703125" style="34" customWidth="1"/>
    <col min="13062" max="13062" width="19.28515625" style="34" customWidth="1"/>
    <col min="13063" max="13063" width="10" style="34" bestFit="1" customWidth="1"/>
    <col min="13064" max="13312" width="9.140625" style="34"/>
    <col min="13313" max="13313" width="16.5703125" style="34" bestFit="1" customWidth="1"/>
    <col min="13314" max="13314" width="48.28515625" style="34" customWidth="1"/>
    <col min="13315" max="13315" width="3.42578125" style="34" customWidth="1"/>
    <col min="13316" max="13317" width="15.5703125" style="34" customWidth="1"/>
    <col min="13318" max="13318" width="19.28515625" style="34" customWidth="1"/>
    <col min="13319" max="13319" width="10" style="34" bestFit="1" customWidth="1"/>
    <col min="13320" max="13568" width="9.140625" style="34"/>
    <col min="13569" max="13569" width="16.5703125" style="34" bestFit="1" customWidth="1"/>
    <col min="13570" max="13570" width="48.28515625" style="34" customWidth="1"/>
    <col min="13571" max="13571" width="3.42578125" style="34" customWidth="1"/>
    <col min="13572" max="13573" width="15.5703125" style="34" customWidth="1"/>
    <col min="13574" max="13574" width="19.28515625" style="34" customWidth="1"/>
    <col min="13575" max="13575" width="10" style="34" bestFit="1" customWidth="1"/>
    <col min="13576" max="13824" width="9.140625" style="34"/>
    <col min="13825" max="13825" width="16.5703125" style="34" bestFit="1" customWidth="1"/>
    <col min="13826" max="13826" width="48.28515625" style="34" customWidth="1"/>
    <col min="13827" max="13827" width="3.42578125" style="34" customWidth="1"/>
    <col min="13828" max="13829" width="15.5703125" style="34" customWidth="1"/>
    <col min="13830" max="13830" width="19.28515625" style="34" customWidth="1"/>
    <col min="13831" max="13831" width="10" style="34" bestFit="1" customWidth="1"/>
    <col min="13832" max="14080" width="9.140625" style="34"/>
    <col min="14081" max="14081" width="16.5703125" style="34" bestFit="1" customWidth="1"/>
    <col min="14082" max="14082" width="48.28515625" style="34" customWidth="1"/>
    <col min="14083" max="14083" width="3.42578125" style="34" customWidth="1"/>
    <col min="14084" max="14085" width="15.5703125" style="34" customWidth="1"/>
    <col min="14086" max="14086" width="19.28515625" style="34" customWidth="1"/>
    <col min="14087" max="14087" width="10" style="34" bestFit="1" customWidth="1"/>
    <col min="14088" max="14336" width="9.140625" style="34"/>
    <col min="14337" max="14337" width="16.5703125" style="34" bestFit="1" customWidth="1"/>
    <col min="14338" max="14338" width="48.28515625" style="34" customWidth="1"/>
    <col min="14339" max="14339" width="3.42578125" style="34" customWidth="1"/>
    <col min="14340" max="14341" width="15.5703125" style="34" customWidth="1"/>
    <col min="14342" max="14342" width="19.28515625" style="34" customWidth="1"/>
    <col min="14343" max="14343" width="10" style="34" bestFit="1" customWidth="1"/>
    <col min="14344" max="14592" width="9.140625" style="34"/>
    <col min="14593" max="14593" width="16.5703125" style="34" bestFit="1" customWidth="1"/>
    <col min="14594" max="14594" width="48.28515625" style="34" customWidth="1"/>
    <col min="14595" max="14595" width="3.42578125" style="34" customWidth="1"/>
    <col min="14596" max="14597" width="15.5703125" style="34" customWidth="1"/>
    <col min="14598" max="14598" width="19.28515625" style="34" customWidth="1"/>
    <col min="14599" max="14599" width="10" style="34" bestFit="1" customWidth="1"/>
    <col min="14600" max="14848" width="9.140625" style="34"/>
    <col min="14849" max="14849" width="16.5703125" style="34" bestFit="1" customWidth="1"/>
    <col min="14850" max="14850" width="48.28515625" style="34" customWidth="1"/>
    <col min="14851" max="14851" width="3.42578125" style="34" customWidth="1"/>
    <col min="14852" max="14853" width="15.5703125" style="34" customWidth="1"/>
    <col min="14854" max="14854" width="19.28515625" style="34" customWidth="1"/>
    <col min="14855" max="14855" width="10" style="34" bestFit="1" customWidth="1"/>
    <col min="14856" max="15104" width="9.140625" style="34"/>
    <col min="15105" max="15105" width="16.5703125" style="34" bestFit="1" customWidth="1"/>
    <col min="15106" max="15106" width="48.28515625" style="34" customWidth="1"/>
    <col min="15107" max="15107" width="3.42578125" style="34" customWidth="1"/>
    <col min="15108" max="15109" width="15.5703125" style="34" customWidth="1"/>
    <col min="15110" max="15110" width="19.28515625" style="34" customWidth="1"/>
    <col min="15111" max="15111" width="10" style="34" bestFit="1" customWidth="1"/>
    <col min="15112" max="15360" width="9.140625" style="34"/>
    <col min="15361" max="15361" width="16.5703125" style="34" bestFit="1" customWidth="1"/>
    <col min="15362" max="15362" width="48.28515625" style="34" customWidth="1"/>
    <col min="15363" max="15363" width="3.42578125" style="34" customWidth="1"/>
    <col min="15364" max="15365" width="15.5703125" style="34" customWidth="1"/>
    <col min="15366" max="15366" width="19.28515625" style="34" customWidth="1"/>
    <col min="15367" max="15367" width="10" style="34" bestFit="1" customWidth="1"/>
    <col min="15368" max="15616" width="9.140625" style="34"/>
    <col min="15617" max="15617" width="16.5703125" style="34" bestFit="1" customWidth="1"/>
    <col min="15618" max="15618" width="48.28515625" style="34" customWidth="1"/>
    <col min="15619" max="15619" width="3.42578125" style="34" customWidth="1"/>
    <col min="15620" max="15621" width="15.5703125" style="34" customWidth="1"/>
    <col min="15622" max="15622" width="19.28515625" style="34" customWidth="1"/>
    <col min="15623" max="15623" width="10" style="34" bestFit="1" customWidth="1"/>
    <col min="15624" max="15872" width="9.140625" style="34"/>
    <col min="15873" max="15873" width="16.5703125" style="34" bestFit="1" customWidth="1"/>
    <col min="15874" max="15874" width="48.28515625" style="34" customWidth="1"/>
    <col min="15875" max="15875" width="3.42578125" style="34" customWidth="1"/>
    <col min="15876" max="15877" width="15.5703125" style="34" customWidth="1"/>
    <col min="15878" max="15878" width="19.28515625" style="34" customWidth="1"/>
    <col min="15879" max="15879" width="10" style="34" bestFit="1" customWidth="1"/>
    <col min="15880" max="16128" width="9.140625" style="34"/>
    <col min="16129" max="16129" width="16.5703125" style="34" bestFit="1" customWidth="1"/>
    <col min="16130" max="16130" width="48.28515625" style="34" customWidth="1"/>
    <col min="16131" max="16131" width="3.42578125" style="34" customWidth="1"/>
    <col min="16132" max="16133" width="15.5703125" style="34" customWidth="1"/>
    <col min="16134" max="16134" width="19.28515625" style="34" customWidth="1"/>
    <col min="16135" max="16135" width="10" style="34" bestFit="1" customWidth="1"/>
    <col min="16136" max="16384" width="9.140625" style="34"/>
  </cols>
  <sheetData>
    <row r="1" spans="1:14" x14ac:dyDescent="0.2">
      <c r="A1" s="1"/>
      <c r="B1" s="1"/>
      <c r="C1" s="1"/>
      <c r="D1" s="1"/>
      <c r="E1" s="32"/>
      <c r="F1" s="33"/>
      <c r="G1" s="1"/>
      <c r="H1" s="1"/>
      <c r="I1" s="1"/>
      <c r="J1" s="1"/>
      <c r="K1" s="1"/>
      <c r="L1" s="1"/>
      <c r="M1" s="1"/>
      <c r="N1" s="1"/>
    </row>
    <row r="2" spans="1:14" ht="14.25" customHeight="1" x14ac:dyDescent="0.2">
      <c r="A2" s="1"/>
      <c r="B2" s="211" t="s">
        <v>42</v>
      </c>
      <c r="C2" s="211"/>
      <c r="D2" s="211"/>
      <c r="E2" s="211"/>
      <c r="F2" s="211"/>
      <c r="G2" s="211"/>
      <c r="H2" s="212"/>
      <c r="I2" s="212"/>
      <c r="J2" s="35"/>
      <c r="K2" s="35"/>
      <c r="L2" s="35"/>
      <c r="M2" s="35"/>
      <c r="N2" s="35"/>
    </row>
    <row r="3" spans="1:14" ht="14.25" customHeight="1" x14ac:dyDescent="0.2">
      <c r="A3" s="1"/>
      <c r="B3" s="211"/>
      <c r="C3" s="211"/>
      <c r="D3" s="211"/>
      <c r="E3" s="211"/>
      <c r="F3" s="211"/>
      <c r="G3" s="211"/>
      <c r="H3" s="212"/>
      <c r="I3" s="212"/>
      <c r="J3" s="35"/>
      <c r="K3" s="35"/>
      <c r="L3" s="35"/>
      <c r="M3" s="35"/>
      <c r="N3" s="35"/>
    </row>
    <row r="4" spans="1:14" ht="12.75" customHeight="1" x14ac:dyDescent="0.2">
      <c r="A4" s="1"/>
      <c r="B4" s="1"/>
      <c r="C4" s="1"/>
      <c r="D4" s="1"/>
      <c r="E4" s="32"/>
      <c r="F4" s="33"/>
      <c r="G4" s="1"/>
      <c r="H4" s="212"/>
      <c r="I4" s="212"/>
      <c r="J4" s="1"/>
      <c r="K4" s="1"/>
      <c r="L4" s="1"/>
      <c r="M4" s="1"/>
      <c r="N4" s="1"/>
    </row>
    <row r="5" spans="1:14" s="39" customFormat="1" ht="24" customHeight="1" x14ac:dyDescent="0.35">
      <c r="A5" s="36"/>
      <c r="B5" s="213" t="s">
        <v>0</v>
      </c>
      <c r="C5" s="213"/>
      <c r="D5" s="36"/>
      <c r="E5" s="37"/>
      <c r="F5" s="38"/>
      <c r="G5" s="36"/>
      <c r="H5" s="36"/>
      <c r="I5" s="36"/>
      <c r="J5" s="36"/>
      <c r="K5" s="36"/>
      <c r="L5" s="36"/>
      <c r="M5" s="36"/>
      <c r="N5" s="36"/>
    </row>
    <row r="6" spans="1:14" s="67" customFormat="1" ht="24" customHeight="1" x14ac:dyDescent="0.3">
      <c r="A6" s="52"/>
      <c r="B6" s="214" t="s">
        <v>43</v>
      </c>
      <c r="C6" s="215"/>
      <c r="D6" s="66"/>
      <c r="E6" s="216">
        <f>'objednávka stužky+doplnky'!L8</f>
        <v>0</v>
      </c>
      <c r="F6" s="216"/>
      <c r="G6" s="217"/>
      <c r="H6" s="52"/>
      <c r="I6" s="52"/>
      <c r="J6" s="52"/>
      <c r="K6" s="52"/>
      <c r="L6" s="52"/>
      <c r="M6" s="52"/>
      <c r="N6" s="52"/>
    </row>
    <row r="7" spans="1:14" s="67" customFormat="1" ht="24" customHeight="1" x14ac:dyDescent="0.3">
      <c r="A7" s="52"/>
      <c r="B7" s="214" t="s">
        <v>4</v>
      </c>
      <c r="C7" s="215"/>
      <c r="D7" s="66"/>
      <c r="E7" s="218">
        <f>'objednávka stužky+doplnky'!L9</f>
        <v>0</v>
      </c>
      <c r="F7" s="216"/>
      <c r="G7" s="217"/>
      <c r="H7" s="52"/>
      <c r="I7" s="52"/>
      <c r="J7" s="52"/>
      <c r="K7" s="52"/>
      <c r="L7" s="52"/>
      <c r="M7" s="52"/>
      <c r="N7" s="52"/>
    </row>
    <row r="8" spans="1:14" s="67" customFormat="1" ht="24" customHeight="1" x14ac:dyDescent="0.3">
      <c r="A8" s="52"/>
      <c r="B8" s="221" t="s">
        <v>6</v>
      </c>
      <c r="C8" s="222"/>
      <c r="D8" s="66"/>
      <c r="E8" s="223">
        <f>'objednávka stužky+doplnky'!L10</f>
        <v>0</v>
      </c>
      <c r="F8" s="223"/>
      <c r="G8" s="224"/>
      <c r="H8" s="52"/>
      <c r="I8" s="52"/>
      <c r="J8" s="52"/>
      <c r="K8" s="52"/>
      <c r="L8" s="52"/>
      <c r="M8" s="52"/>
      <c r="N8" s="52"/>
    </row>
    <row r="9" spans="1:14" s="67" customFormat="1" ht="24" customHeight="1" x14ac:dyDescent="0.3">
      <c r="A9" s="52"/>
      <c r="B9" s="221" t="s">
        <v>44</v>
      </c>
      <c r="C9" s="222"/>
      <c r="D9" s="68"/>
      <c r="E9" s="225">
        <f>'objednávka stužky+doplnky'!L11</f>
        <v>0</v>
      </c>
      <c r="F9" s="226"/>
      <c r="G9" s="227"/>
      <c r="H9" s="52"/>
      <c r="I9" s="52"/>
      <c r="J9" s="52"/>
      <c r="K9" s="52"/>
      <c r="L9" s="52"/>
      <c r="M9" s="52"/>
      <c r="N9" s="52"/>
    </row>
    <row r="10" spans="1:14" s="67" customFormat="1" ht="24" customHeight="1" x14ac:dyDescent="0.3">
      <c r="A10" s="52"/>
      <c r="B10" s="214" t="s">
        <v>45</v>
      </c>
      <c r="C10" s="215"/>
      <c r="D10" s="68"/>
      <c r="E10" s="226">
        <f>'objednávka stužky+doplnky'!L13</f>
        <v>0</v>
      </c>
      <c r="F10" s="226"/>
      <c r="G10" s="227"/>
      <c r="H10" s="52"/>
      <c r="I10" s="52"/>
      <c r="J10" s="52"/>
      <c r="K10" s="52"/>
      <c r="L10" s="52"/>
      <c r="M10" s="52"/>
      <c r="N10" s="52"/>
    </row>
    <row r="11" spans="1:14" s="67" customFormat="1" ht="24" customHeight="1" x14ac:dyDescent="0.3">
      <c r="A11" s="52"/>
      <c r="B11" s="221" t="s">
        <v>12</v>
      </c>
      <c r="C11" s="222"/>
      <c r="D11" s="69"/>
      <c r="E11" s="228">
        <f>'objednávka stužky+doplnky'!L14</f>
        <v>0</v>
      </c>
      <c r="F11" s="228"/>
      <c r="G11" s="229"/>
      <c r="H11" s="52"/>
      <c r="I11" s="52"/>
      <c r="J11" s="52"/>
      <c r="K11" s="52"/>
      <c r="L11" s="52"/>
      <c r="M11" s="52"/>
      <c r="N11" s="52"/>
    </row>
    <row r="12" spans="1:14" s="67" customFormat="1" ht="24" customHeight="1" x14ac:dyDescent="0.3">
      <c r="A12" s="52"/>
      <c r="B12" s="221" t="s">
        <v>65</v>
      </c>
      <c r="C12" s="222"/>
      <c r="D12" s="69"/>
      <c r="E12" s="228"/>
      <c r="F12" s="228"/>
      <c r="G12" s="229"/>
      <c r="H12" s="52"/>
      <c r="I12" s="52"/>
      <c r="J12" s="52"/>
      <c r="K12" s="52"/>
      <c r="L12" s="52"/>
      <c r="M12" s="52"/>
      <c r="N12" s="52"/>
    </row>
    <row r="13" spans="1:14" s="41" customFormat="1" ht="24" customHeight="1" outlineLevel="1" x14ac:dyDescent="0.35">
      <c r="A13" s="40"/>
      <c r="B13" s="40"/>
      <c r="C13" s="40"/>
      <c r="D13" s="40"/>
      <c r="E13" s="42"/>
      <c r="F13" s="43"/>
      <c r="G13" s="40"/>
      <c r="H13" s="40"/>
      <c r="I13" s="40"/>
      <c r="J13" s="40"/>
      <c r="K13" s="40"/>
      <c r="L13" s="40"/>
      <c r="M13" s="40"/>
      <c r="N13" s="40"/>
    </row>
    <row r="14" spans="1:14" s="41" customFormat="1" ht="24" customHeight="1" outlineLevel="1" x14ac:dyDescent="0.35">
      <c r="A14" s="40"/>
      <c r="B14" s="70" t="s">
        <v>66</v>
      </c>
      <c r="C14" s="40"/>
      <c r="D14" s="40"/>
      <c r="E14" s="42"/>
      <c r="F14" s="43"/>
      <c r="G14" s="40"/>
      <c r="H14" s="40"/>
      <c r="I14" s="40"/>
      <c r="J14" s="40"/>
      <c r="K14" s="40"/>
      <c r="L14" s="40"/>
      <c r="M14" s="40"/>
      <c r="N14" s="40"/>
    </row>
    <row r="15" spans="1:14" s="41" customFormat="1" ht="24" customHeight="1" outlineLevel="1" x14ac:dyDescent="0.35">
      <c r="A15" s="40"/>
      <c r="B15" s="230"/>
      <c r="C15" s="231"/>
      <c r="D15" s="219" t="s">
        <v>37</v>
      </c>
      <c r="E15" s="220"/>
      <c r="F15" s="44" t="s">
        <v>47</v>
      </c>
      <c r="G15" s="44" t="s">
        <v>48</v>
      </c>
      <c r="H15" s="40"/>
      <c r="I15" s="40"/>
      <c r="J15" s="40"/>
      <c r="K15" s="40"/>
      <c r="L15" s="40"/>
      <c r="M15" s="40"/>
      <c r="N15" s="40"/>
    </row>
    <row r="16" spans="1:14" s="41" customFormat="1" ht="24" customHeight="1" outlineLevel="1" x14ac:dyDescent="0.35">
      <c r="A16" s="40"/>
      <c r="B16" s="214" t="s">
        <v>67</v>
      </c>
      <c r="C16" s="215"/>
      <c r="D16" s="219"/>
      <c r="E16" s="220"/>
      <c r="F16" s="109">
        <f>IF(AND(D16&gt;=300,D16&lt;500),Cenníky!$C$10,IF(AND(D16&gt;=500,D16&lt;1000),Cenníky!$C$9,IF(AND(D16&gt;=1000,D16&lt;1500),Cenníky!$C$8,IF(AND(D16&gt;=1500,D16&lt;2000),Cenníky!$C$7,IF(D16=2000,Cenníky!$C$6,IF(AND(D16&gt;2000,D16&lt;2500),Cenníky!$C$5,IF(AND(D16&gt;=2500,D16&lt;3000),Cenníky!$C$4,IF(D16&gt;=3000,Cenníky!$C$3,0))))))))</f>
        <v>0</v>
      </c>
      <c r="G16" s="71">
        <f>$D16*$F16</f>
        <v>0</v>
      </c>
      <c r="H16" s="47"/>
      <c r="I16" s="40"/>
      <c r="J16" s="40"/>
      <c r="K16" s="40"/>
      <c r="L16" s="40"/>
      <c r="M16" s="40"/>
      <c r="N16" s="40"/>
    </row>
    <row r="17" spans="1:14" s="41" customFormat="1" ht="24" customHeight="1" outlineLevel="1" x14ac:dyDescent="0.35">
      <c r="A17" s="40"/>
      <c r="B17" s="214" t="s">
        <v>68</v>
      </c>
      <c r="C17" s="215"/>
      <c r="D17" s="219"/>
      <c r="E17" s="220"/>
      <c r="F17" s="108">
        <f>IF(D17&gt;0,F16,0)</f>
        <v>0</v>
      </c>
      <c r="G17" s="71">
        <f>$D17*$F17</f>
        <v>0</v>
      </c>
      <c r="H17" s="40"/>
      <c r="I17" s="40"/>
      <c r="J17" s="40"/>
      <c r="K17" s="40"/>
      <c r="L17" s="40"/>
      <c r="M17" s="40"/>
      <c r="N17" s="40"/>
    </row>
    <row r="18" spans="1:14" s="41" customFormat="1" ht="24" customHeight="1" outlineLevel="1" x14ac:dyDescent="0.35">
      <c r="A18" s="40"/>
      <c r="B18" s="214" t="s">
        <v>69</v>
      </c>
      <c r="C18" s="215"/>
      <c r="D18" s="219"/>
      <c r="E18" s="220"/>
      <c r="F18" s="108">
        <f>IF(D18&gt;0,1.5,0)</f>
        <v>0</v>
      </c>
      <c r="G18" s="71">
        <f>$D18*$F18</f>
        <v>0</v>
      </c>
      <c r="H18" s="40"/>
      <c r="I18" s="40"/>
      <c r="J18" s="40"/>
      <c r="K18" s="40"/>
      <c r="L18" s="40"/>
      <c r="M18" s="40"/>
      <c r="N18" s="40"/>
    </row>
    <row r="19" spans="1:14" s="41" customFormat="1" ht="24" customHeight="1" outlineLevel="1" x14ac:dyDescent="0.35">
      <c r="A19" s="40"/>
      <c r="B19" s="214" t="s">
        <v>70</v>
      </c>
      <c r="C19" s="215"/>
      <c r="D19" s="219"/>
      <c r="E19" s="220"/>
      <c r="F19" s="108">
        <f>IF(AND(D19&gt;0,D19&lt;=1000),Cenníky!$C$13,IF(AND(D19&gt;=1001,D19&lt;=2000),Cenníky!$C$14,IF(D19&gt;=2001,Cenníky!$C$15,0)))</f>
        <v>0</v>
      </c>
      <c r="G19" s="71">
        <f>$D19*$F19</f>
        <v>0</v>
      </c>
      <c r="H19" s="40"/>
      <c r="I19" s="40"/>
      <c r="J19" s="40"/>
      <c r="K19" s="40"/>
      <c r="L19" s="40"/>
      <c r="M19" s="40"/>
      <c r="N19" s="40"/>
    </row>
    <row r="20" spans="1:14" s="41" customFormat="1" ht="24" customHeight="1" outlineLevel="1" x14ac:dyDescent="0.35">
      <c r="A20" s="40"/>
      <c r="B20" s="214" t="s">
        <v>71</v>
      </c>
      <c r="C20" s="215"/>
      <c r="D20" s="219"/>
      <c r="E20" s="220"/>
      <c r="F20" s="108">
        <f>IF(D20&gt;0,0.05,0)</f>
        <v>0</v>
      </c>
      <c r="G20" s="71">
        <f>$D20*$F20</f>
        <v>0</v>
      </c>
      <c r="H20" s="40"/>
      <c r="I20" s="40"/>
      <c r="J20" s="40"/>
      <c r="K20" s="40"/>
      <c r="L20" s="40"/>
      <c r="M20" s="40"/>
      <c r="N20" s="40"/>
    </row>
    <row r="21" spans="1:14" s="41" customFormat="1" ht="24" customHeight="1" outlineLevel="1" thickBot="1" x14ac:dyDescent="0.4">
      <c r="A21" s="40"/>
      <c r="B21" s="237" t="s">
        <v>72</v>
      </c>
      <c r="C21" s="237"/>
      <c r="D21" s="238" t="s">
        <v>207</v>
      </c>
      <c r="E21" s="238"/>
      <c r="F21" s="109">
        <v>0</v>
      </c>
      <c r="G21" s="72"/>
      <c r="H21" s="47" t="str">
        <f>IF(OR((D21=100),(D21=200)),"Zožal si oznamká zdarma :)","")</f>
        <v/>
      </c>
      <c r="I21" s="40"/>
      <c r="J21" s="40"/>
      <c r="K21" s="40"/>
      <c r="L21" s="40"/>
      <c r="M21" s="40"/>
      <c r="N21" s="40"/>
    </row>
    <row r="22" spans="1:14" s="41" customFormat="1" ht="24" customHeight="1" outlineLevel="1" thickBot="1" x14ac:dyDescent="0.4">
      <c r="A22" s="40"/>
      <c r="B22" s="232" t="s">
        <v>73</v>
      </c>
      <c r="C22" s="233"/>
      <c r="D22" s="234"/>
      <c r="E22" s="235"/>
      <c r="F22" s="73"/>
      <c r="G22" s="74">
        <v>0</v>
      </c>
      <c r="H22" s="70"/>
      <c r="I22" s="40"/>
      <c r="J22" s="40"/>
      <c r="K22" s="40"/>
      <c r="L22" s="40"/>
      <c r="M22" s="40"/>
      <c r="N22" s="40"/>
    </row>
    <row r="23" spans="1:14" s="41" customFormat="1" ht="24" customHeight="1" outlineLevel="1" thickBot="1" x14ac:dyDescent="0.4">
      <c r="A23" s="40"/>
      <c r="B23" s="232" t="s">
        <v>54</v>
      </c>
      <c r="C23" s="233"/>
      <c r="D23" s="234"/>
      <c r="E23" s="235"/>
      <c r="F23" s="75"/>
      <c r="G23" s="56">
        <f>SUM(G16:G21)-G22</f>
        <v>0</v>
      </c>
      <c r="H23" s="40"/>
      <c r="I23" s="40"/>
      <c r="J23" s="40"/>
      <c r="K23" s="40"/>
      <c r="L23" s="40"/>
      <c r="M23" s="40"/>
      <c r="N23" s="40"/>
    </row>
    <row r="24" spans="1:14" s="41" customFormat="1" ht="24" customHeight="1" x14ac:dyDescent="0.35">
      <c r="A24" s="40"/>
      <c r="B24" s="40"/>
      <c r="C24" s="40"/>
      <c r="D24" s="40"/>
      <c r="E24" s="42"/>
      <c r="F24" s="43"/>
      <c r="G24" s="40"/>
      <c r="H24" s="40"/>
      <c r="I24" s="40"/>
      <c r="J24" s="40"/>
      <c r="K24" s="40"/>
      <c r="L24" s="40"/>
      <c r="M24" s="40"/>
      <c r="N24" s="40"/>
    </row>
    <row r="25" spans="1:14" s="41" customFormat="1" ht="24" customHeight="1" outlineLevel="1" x14ac:dyDescent="0.35">
      <c r="A25" s="40"/>
      <c r="B25" s="236" t="s">
        <v>46</v>
      </c>
      <c r="C25" s="236"/>
      <c r="D25" s="43"/>
      <c r="E25" s="42"/>
      <c r="F25" s="43"/>
      <c r="G25" s="40"/>
      <c r="H25" s="40"/>
      <c r="I25" s="40"/>
      <c r="J25" s="40"/>
      <c r="K25" s="40"/>
      <c r="L25" s="40"/>
      <c r="M25" s="40"/>
      <c r="N25" s="40"/>
    </row>
    <row r="26" spans="1:14" s="41" customFormat="1" ht="24" customHeight="1" outlineLevel="1" x14ac:dyDescent="0.35">
      <c r="A26" s="40"/>
      <c r="B26" s="242"/>
      <c r="C26" s="243"/>
      <c r="D26" s="244" t="s">
        <v>37</v>
      </c>
      <c r="E26" s="244"/>
      <c r="F26" s="44" t="s">
        <v>47</v>
      </c>
      <c r="G26" s="44" t="s">
        <v>48</v>
      </c>
      <c r="H26" s="40"/>
      <c r="I26" s="40"/>
      <c r="J26" s="40"/>
      <c r="K26" s="40"/>
      <c r="L26" s="40"/>
      <c r="M26" s="40"/>
      <c r="N26" s="40"/>
    </row>
    <row r="27" spans="1:14" s="41" customFormat="1" ht="24" customHeight="1" outlineLevel="1" x14ac:dyDescent="0.35">
      <c r="A27" s="40"/>
      <c r="B27" s="239" t="s">
        <v>49</v>
      </c>
      <c r="C27" s="239"/>
      <c r="D27" s="240">
        <f>'objednávka stužky+doplnky'!$R$50</f>
        <v>0</v>
      </c>
      <c r="E27" s="241"/>
      <c r="F27" s="45">
        <f>IF(D27=0,0,IF('objednávka stužky+doplnky'!T27="x",Cenníky!$G$5,IF('objednávka stužky+doplnky'!T28="x",Cenníky!$G$4,IF('objednávka stužky+doplnky'!T29="x",Cenníky!$G$3,0))))</f>
        <v>0</v>
      </c>
      <c r="G27" s="46">
        <f t="shared" ref="G27:G38" si="0">D27*F27</f>
        <v>0</v>
      </c>
      <c r="H27" s="47"/>
      <c r="I27" s="40"/>
      <c r="J27" s="40"/>
      <c r="K27" s="40"/>
      <c r="L27" s="40"/>
      <c r="M27" s="40"/>
      <c r="N27" s="40"/>
    </row>
    <row r="28" spans="1:14" s="41" customFormat="1" ht="24" customHeight="1" outlineLevel="1" x14ac:dyDescent="0.35">
      <c r="A28" s="40"/>
      <c r="B28" s="239" t="s">
        <v>171</v>
      </c>
      <c r="C28" s="239"/>
      <c r="D28" s="240">
        <f>'objednávka stužky+doplnky'!$O$63</f>
        <v>0</v>
      </c>
      <c r="E28" s="241"/>
      <c r="F28" s="45">
        <f>IF(D28=0,0,Cenníky!$G$9)</f>
        <v>0</v>
      </c>
      <c r="G28" s="46">
        <f t="shared" si="0"/>
        <v>0</v>
      </c>
      <c r="H28" s="40"/>
      <c r="I28" s="40"/>
      <c r="J28" s="40"/>
      <c r="K28" s="40"/>
      <c r="L28" s="40"/>
      <c r="M28" s="40"/>
      <c r="N28" s="40"/>
    </row>
    <row r="29" spans="1:14" s="41" customFormat="1" ht="24" customHeight="1" outlineLevel="1" x14ac:dyDescent="0.35">
      <c r="A29" s="40"/>
      <c r="B29" s="239" t="s">
        <v>173</v>
      </c>
      <c r="C29" s="239"/>
      <c r="D29" s="240">
        <f>'objednávka stužky+doplnky'!$O$64</f>
        <v>0</v>
      </c>
      <c r="E29" s="241"/>
      <c r="F29" s="45">
        <f>IF(D29=0,0,Cenníky!$G$8)</f>
        <v>0</v>
      </c>
      <c r="G29" s="46">
        <f t="shared" si="0"/>
        <v>0</v>
      </c>
      <c r="H29" s="40"/>
      <c r="I29" s="40"/>
      <c r="J29" s="40"/>
      <c r="K29" s="40"/>
      <c r="L29" s="40"/>
      <c r="M29" s="40"/>
      <c r="N29" s="40"/>
    </row>
    <row r="30" spans="1:14" s="41" customFormat="1" ht="24" customHeight="1" outlineLevel="1" x14ac:dyDescent="0.35">
      <c r="A30" s="40"/>
      <c r="B30" s="239" t="s">
        <v>172</v>
      </c>
      <c r="C30" s="239"/>
      <c r="D30" s="240">
        <f>'objednávka stužky+doplnky'!$O$65</f>
        <v>0</v>
      </c>
      <c r="E30" s="241"/>
      <c r="F30" s="45">
        <f>IF(D30=0,0,Cenníky!$G$7)</f>
        <v>0</v>
      </c>
      <c r="G30" s="46">
        <f t="shared" si="0"/>
        <v>0</v>
      </c>
      <c r="H30" s="40"/>
      <c r="I30" s="40"/>
      <c r="J30" s="40"/>
      <c r="K30" s="40"/>
      <c r="L30" s="40"/>
      <c r="M30" s="40"/>
      <c r="N30" s="40"/>
    </row>
    <row r="31" spans="1:14" s="41" customFormat="1" ht="24" customHeight="1" outlineLevel="1" x14ac:dyDescent="0.35">
      <c r="A31" s="40"/>
      <c r="B31" s="239" t="s">
        <v>178</v>
      </c>
      <c r="C31" s="239"/>
      <c r="D31" s="240">
        <f>'objednávka stužky+doplnky'!$L$74</f>
        <v>0</v>
      </c>
      <c r="E31" s="241"/>
      <c r="F31" s="45">
        <f>IF(D31=0,0,Cenníky!$G$17)</f>
        <v>0</v>
      </c>
      <c r="G31" s="46">
        <f t="shared" si="0"/>
        <v>0</v>
      </c>
      <c r="H31" s="40"/>
      <c r="I31" s="40"/>
      <c r="J31" s="40"/>
      <c r="K31" s="40"/>
      <c r="L31" s="40"/>
      <c r="M31" s="40"/>
      <c r="N31" s="40"/>
    </row>
    <row r="32" spans="1:14" s="41" customFormat="1" ht="24" customHeight="1" outlineLevel="1" x14ac:dyDescent="0.35">
      <c r="A32" s="40"/>
      <c r="B32" s="239" t="s">
        <v>179</v>
      </c>
      <c r="C32" s="239"/>
      <c r="D32" s="240">
        <f>'objednávka stužky+doplnky'!$L$75</f>
        <v>0</v>
      </c>
      <c r="E32" s="241"/>
      <c r="F32" s="45">
        <f>IF(D32=0,0,Cenníky!$G$16)</f>
        <v>0</v>
      </c>
      <c r="G32" s="46">
        <f t="shared" si="0"/>
        <v>0</v>
      </c>
      <c r="H32" s="40"/>
      <c r="I32" s="40"/>
      <c r="J32" s="40"/>
      <c r="K32" s="40"/>
      <c r="L32" s="40"/>
      <c r="M32" s="40"/>
      <c r="N32" s="40"/>
    </row>
    <row r="33" spans="1:14" s="41" customFormat="1" ht="24" customHeight="1" outlineLevel="1" x14ac:dyDescent="0.35">
      <c r="A33" s="40"/>
      <c r="B33" s="239" t="s">
        <v>50</v>
      </c>
      <c r="C33" s="239"/>
      <c r="D33" s="240">
        <f>'objednávka stužky+doplnky'!$L$76</f>
        <v>0</v>
      </c>
      <c r="E33" s="241"/>
      <c r="F33" s="45">
        <f>IF(D33=0,0,Cenníky!$G$15)</f>
        <v>0</v>
      </c>
      <c r="G33" s="46">
        <f t="shared" si="0"/>
        <v>0</v>
      </c>
      <c r="H33" s="40"/>
      <c r="I33" s="40"/>
      <c r="J33" s="40"/>
      <c r="K33" s="40"/>
      <c r="L33" s="40"/>
      <c r="M33" s="40"/>
      <c r="N33" s="40"/>
    </row>
    <row r="34" spans="1:14" s="41" customFormat="1" ht="24" customHeight="1" outlineLevel="1" x14ac:dyDescent="0.35">
      <c r="A34" s="40"/>
      <c r="B34" s="239" t="s">
        <v>180</v>
      </c>
      <c r="C34" s="239"/>
      <c r="D34" s="240">
        <f>'objednávka stužky+doplnky'!$L$83</f>
        <v>0</v>
      </c>
      <c r="E34" s="241"/>
      <c r="F34" s="45">
        <f>IF(D34=0,0,Cenníky!$G$13)</f>
        <v>0</v>
      </c>
      <c r="G34" s="46">
        <f t="shared" si="0"/>
        <v>0</v>
      </c>
      <c r="H34" s="40"/>
      <c r="I34" s="40"/>
      <c r="J34" s="40"/>
      <c r="K34" s="40"/>
      <c r="L34" s="40"/>
      <c r="M34" s="40"/>
      <c r="N34" s="40"/>
    </row>
    <row r="35" spans="1:14" s="41" customFormat="1" ht="24" customHeight="1" outlineLevel="1" x14ac:dyDescent="0.35">
      <c r="A35" s="40"/>
      <c r="B35" s="239" t="s">
        <v>181</v>
      </c>
      <c r="C35" s="239"/>
      <c r="D35" s="240">
        <f>'objednávka stužky+doplnky'!$L$84</f>
        <v>0</v>
      </c>
      <c r="E35" s="241"/>
      <c r="F35" s="45">
        <f>IF(D35=0,0,Cenníky!$G$12)</f>
        <v>0</v>
      </c>
      <c r="G35" s="46">
        <f t="shared" si="0"/>
        <v>0</v>
      </c>
      <c r="H35" s="40"/>
      <c r="I35" s="40"/>
      <c r="J35" s="40"/>
      <c r="K35" s="40"/>
      <c r="L35" s="40"/>
      <c r="M35" s="40"/>
      <c r="N35" s="40"/>
    </row>
    <row r="36" spans="1:14" s="41" customFormat="1" ht="24" customHeight="1" outlineLevel="1" x14ac:dyDescent="0.35">
      <c r="A36" s="40"/>
      <c r="B36" s="239" t="s">
        <v>51</v>
      </c>
      <c r="C36" s="239"/>
      <c r="D36" s="240">
        <f>'objednávka stužky+doplnky'!$L$85</f>
        <v>0</v>
      </c>
      <c r="E36" s="241"/>
      <c r="F36" s="45">
        <f>IF(D36=0,0,Cenníky!$G$11)</f>
        <v>0</v>
      </c>
      <c r="G36" s="46">
        <f t="shared" si="0"/>
        <v>0</v>
      </c>
      <c r="H36" s="40"/>
      <c r="I36" s="40"/>
      <c r="J36" s="40"/>
      <c r="K36" s="40"/>
      <c r="L36" s="40"/>
      <c r="M36" s="40"/>
      <c r="N36" s="40"/>
    </row>
    <row r="37" spans="1:14" s="41" customFormat="1" ht="24" customHeight="1" outlineLevel="1" x14ac:dyDescent="0.35">
      <c r="A37" s="40"/>
      <c r="B37" s="239" t="s">
        <v>52</v>
      </c>
      <c r="C37" s="239"/>
      <c r="D37" s="240">
        <f>'objednávka stužky+doplnky'!$L$90</f>
        <v>0</v>
      </c>
      <c r="E37" s="241"/>
      <c r="F37" s="45">
        <f>IF(D37=0,0,Cenníky!$G$19)</f>
        <v>0</v>
      </c>
      <c r="G37" s="46">
        <f t="shared" si="0"/>
        <v>0</v>
      </c>
      <c r="H37" s="47"/>
      <c r="I37" s="40"/>
      <c r="J37" s="40"/>
      <c r="K37" s="40"/>
      <c r="L37" s="40"/>
      <c r="M37" s="40"/>
      <c r="N37" s="40"/>
    </row>
    <row r="38" spans="1:14" s="41" customFormat="1" ht="24" customHeight="1" outlineLevel="1" x14ac:dyDescent="0.35">
      <c r="A38" s="40"/>
      <c r="B38" s="239" t="s">
        <v>53</v>
      </c>
      <c r="C38" s="239"/>
      <c r="D38" s="240">
        <f>'objednávka stužky+doplnky'!$AE$90</f>
        <v>0</v>
      </c>
      <c r="E38" s="241"/>
      <c r="F38" s="45">
        <f>IF(D38=0,0,Cenníky!$G$20)</f>
        <v>0</v>
      </c>
      <c r="G38" s="46">
        <f t="shared" si="0"/>
        <v>0</v>
      </c>
      <c r="H38" s="47"/>
      <c r="I38" s="40"/>
      <c r="J38" s="40"/>
      <c r="K38" s="40"/>
      <c r="L38" s="40"/>
      <c r="M38" s="40"/>
      <c r="N38" s="40"/>
    </row>
    <row r="39" spans="1:14" s="41" customFormat="1" ht="24" customHeight="1" outlineLevel="1" thickBot="1" x14ac:dyDescent="0.4">
      <c r="A39" s="40"/>
      <c r="B39" s="249"/>
      <c r="C39" s="249"/>
      <c r="D39" s="250"/>
      <c r="E39" s="250"/>
      <c r="F39" s="76"/>
      <c r="G39" s="76"/>
      <c r="H39" s="40"/>
      <c r="I39" s="40"/>
      <c r="J39" s="40"/>
      <c r="K39" s="40"/>
      <c r="L39" s="40"/>
      <c r="M39" s="40"/>
      <c r="N39" s="40"/>
    </row>
    <row r="40" spans="1:14" s="41" customFormat="1" ht="24" customHeight="1" outlineLevel="1" thickBot="1" x14ac:dyDescent="0.4">
      <c r="A40" s="40"/>
      <c r="B40" s="245" t="s">
        <v>54</v>
      </c>
      <c r="C40" s="246"/>
      <c r="D40" s="247"/>
      <c r="E40" s="247"/>
      <c r="F40" s="77"/>
      <c r="G40" s="60">
        <f>SUM(G27:G38)</f>
        <v>0</v>
      </c>
      <c r="H40" s="40"/>
      <c r="I40" s="40"/>
      <c r="J40" s="40"/>
      <c r="K40" s="40"/>
      <c r="L40" s="40"/>
      <c r="M40" s="40"/>
      <c r="N40" s="40"/>
    </row>
    <row r="41" spans="1:14" s="41" customFormat="1" ht="24" customHeight="1" x14ac:dyDescent="0.35">
      <c r="A41" s="40"/>
      <c r="B41" s="78"/>
      <c r="C41" s="78"/>
      <c r="D41" s="79"/>
      <c r="E41" s="79"/>
      <c r="F41" s="80"/>
      <c r="G41" s="81"/>
      <c r="H41" s="40"/>
      <c r="I41" s="40"/>
      <c r="J41" s="40"/>
      <c r="K41" s="40"/>
      <c r="L41" s="40"/>
      <c r="M41" s="40"/>
      <c r="N41" s="40"/>
    </row>
    <row r="42" spans="1:14" s="41" customFormat="1" ht="24" customHeight="1" outlineLevel="1" x14ac:dyDescent="0.35">
      <c r="A42" s="40"/>
      <c r="B42" s="248" t="s">
        <v>55</v>
      </c>
      <c r="C42" s="248"/>
      <c r="D42" s="48"/>
      <c r="E42" s="49"/>
      <c r="F42" s="50"/>
      <c r="G42" s="50"/>
      <c r="H42" s="40"/>
      <c r="I42" s="40"/>
      <c r="J42" s="40"/>
      <c r="K42" s="40"/>
      <c r="L42" s="40"/>
      <c r="M42" s="40"/>
      <c r="N42" s="40"/>
    </row>
    <row r="43" spans="1:14" s="41" customFormat="1" ht="24" customHeight="1" outlineLevel="1" x14ac:dyDescent="0.35">
      <c r="A43" s="40"/>
      <c r="B43" s="242"/>
      <c r="C43" s="243"/>
      <c r="D43" s="244" t="s">
        <v>37</v>
      </c>
      <c r="E43" s="244"/>
      <c r="F43" s="44" t="s">
        <v>47</v>
      </c>
      <c r="G43" s="44" t="s">
        <v>48</v>
      </c>
      <c r="H43" s="40"/>
      <c r="I43" s="40"/>
      <c r="J43" s="40"/>
      <c r="K43" s="40"/>
      <c r="L43" s="40"/>
      <c r="M43" s="40"/>
      <c r="N43" s="40"/>
    </row>
    <row r="44" spans="1:14" s="41" customFormat="1" ht="23.25" outlineLevel="1" x14ac:dyDescent="0.35">
      <c r="A44" s="40"/>
      <c r="B44" s="239" t="s">
        <v>56</v>
      </c>
      <c r="C44" s="239"/>
      <c r="D44" s="241">
        <f>'objednávka stužky+doplnky'!$L$98</f>
        <v>0</v>
      </c>
      <c r="E44" s="241"/>
      <c r="F44" s="51">
        <f>IF(D44&gt;0,Cenníky!$G$25,0)</f>
        <v>0</v>
      </c>
      <c r="G44" s="46">
        <f>D44*F44</f>
        <v>0</v>
      </c>
      <c r="H44" s="47"/>
      <c r="I44" s="52"/>
      <c r="J44" s="52"/>
      <c r="K44" s="52"/>
      <c r="L44" s="52"/>
      <c r="M44" s="52"/>
      <c r="N44" s="52"/>
    </row>
    <row r="45" spans="1:14" s="41" customFormat="1" ht="24" customHeight="1" outlineLevel="1" x14ac:dyDescent="0.35">
      <c r="A45" s="40"/>
      <c r="B45" s="239" t="s">
        <v>57</v>
      </c>
      <c r="C45" s="239"/>
      <c r="D45" s="241">
        <f>SUM('objednávka stužky+doplnky'!$AE$98:$AH$101)</f>
        <v>0</v>
      </c>
      <c r="E45" s="241"/>
      <c r="F45" s="51">
        <f>IF(vyuctovanie!D45&gt;0,Cenníky!$G$24,0)</f>
        <v>0</v>
      </c>
      <c r="G45" s="46">
        <f>D45*F45</f>
        <v>0</v>
      </c>
      <c r="H45" s="47"/>
      <c r="I45" s="110" t="str">
        <f>IF(D45=0,"",CONCATENATE('objednávka stužky+doplnky'!AJ98,"  ",'objednávka stužky+doplnky'!AJ99,"  ",'objednávka stužky+doplnky'!AJ100,"  ",'objednávka stužky+doplnky'!AJ101))</f>
        <v/>
      </c>
      <c r="J45" s="82"/>
      <c r="K45" s="82"/>
      <c r="L45" s="82"/>
      <c r="M45" s="82"/>
      <c r="N45" s="82"/>
    </row>
    <row r="46" spans="1:14" s="41" customFormat="1" ht="24" customHeight="1" outlineLevel="1" x14ac:dyDescent="0.35">
      <c r="A46" s="40"/>
      <c r="B46" s="239" t="s">
        <v>58</v>
      </c>
      <c r="C46" s="239"/>
      <c r="D46" s="241">
        <f>'objednávka stužky+doplnky'!$L$101</f>
        <v>0</v>
      </c>
      <c r="E46" s="241"/>
      <c r="F46" s="51">
        <f>IF(D46&gt;0,Cenníky!$G$26,0)</f>
        <v>0</v>
      </c>
      <c r="G46" s="46">
        <f>D46*F46</f>
        <v>0</v>
      </c>
      <c r="H46" s="47" t="str">
        <f>IF(AND(D46=0,F46=0),"",IF(AND($D46&gt;0,$F46=0),"ZDARMA",IF(F46=0.4,"50% zľava","35% zľava")))</f>
        <v/>
      </c>
      <c r="I46" s="47"/>
      <c r="J46" s="251" t="s">
        <v>207</v>
      </c>
      <c r="K46" s="251"/>
      <c r="L46" s="251"/>
      <c r="M46" s="251"/>
      <c r="N46" s="251"/>
    </row>
    <row r="47" spans="1:14" s="41" customFormat="1" ht="24" customHeight="1" outlineLevel="1" thickBot="1" x14ac:dyDescent="0.4">
      <c r="A47" s="40"/>
      <c r="B47" s="252" t="s">
        <v>59</v>
      </c>
      <c r="C47" s="252"/>
      <c r="D47" s="253"/>
      <c r="E47" s="253"/>
      <c r="F47" s="53"/>
      <c r="G47" s="54">
        <f>D47*F47</f>
        <v>0</v>
      </c>
      <c r="H47" s="40"/>
      <c r="I47" s="40"/>
      <c r="J47" s="40"/>
      <c r="K47" s="40"/>
      <c r="L47" s="40"/>
      <c r="M47" s="40"/>
      <c r="N47" s="40"/>
    </row>
    <row r="48" spans="1:14" s="41" customFormat="1" ht="24" customHeight="1" outlineLevel="1" thickBot="1" x14ac:dyDescent="0.4">
      <c r="A48" s="40"/>
      <c r="B48" s="254" t="s">
        <v>54</v>
      </c>
      <c r="C48" s="255"/>
      <c r="D48" s="256"/>
      <c r="E48" s="256"/>
      <c r="F48" s="55"/>
      <c r="G48" s="56">
        <f>SUM(G44:G47)</f>
        <v>0</v>
      </c>
      <c r="H48" s="40"/>
      <c r="I48" s="40"/>
      <c r="J48" s="40"/>
      <c r="K48" s="40"/>
      <c r="L48" s="40"/>
      <c r="M48" s="40"/>
      <c r="N48" s="40"/>
    </row>
    <row r="49" spans="1:14" s="41" customFormat="1" ht="24" customHeight="1" x14ac:dyDescent="0.35">
      <c r="A49" s="40"/>
      <c r="B49" s="248"/>
      <c r="C49" s="248"/>
      <c r="D49" s="248"/>
      <c r="E49" s="248"/>
      <c r="F49" s="57"/>
      <c r="G49" s="48"/>
      <c r="H49" s="40"/>
      <c r="I49" s="40"/>
      <c r="J49" s="40"/>
      <c r="K49" s="40"/>
      <c r="L49" s="40"/>
      <c r="M49" s="40"/>
      <c r="N49" s="40"/>
    </row>
    <row r="50" spans="1:14" s="41" customFormat="1" ht="24" customHeight="1" x14ac:dyDescent="0.35">
      <c r="A50" s="40"/>
      <c r="B50" s="257" t="s">
        <v>60</v>
      </c>
      <c r="C50" s="258"/>
      <c r="D50" s="259">
        <v>1</v>
      </c>
      <c r="E50" s="260"/>
      <c r="F50" s="83">
        <f>IF(SUM(G16:G21)&lt;149,5.9,0)</f>
        <v>5.9</v>
      </c>
      <c r="G50" s="58">
        <f>D50*F50</f>
        <v>5.9</v>
      </c>
      <c r="H50" s="47" t="str">
        <f>IF(F50=0,"ZDARMA","")</f>
        <v/>
      </c>
      <c r="I50" s="40"/>
      <c r="J50" s="40"/>
      <c r="K50" s="40"/>
      <c r="L50" s="40"/>
      <c r="M50" s="40"/>
      <c r="N50" s="40"/>
    </row>
    <row r="51" spans="1:14" s="41" customFormat="1" ht="24" customHeight="1" x14ac:dyDescent="0.35">
      <c r="A51" s="40"/>
      <c r="B51" s="239" t="s">
        <v>61</v>
      </c>
      <c r="C51" s="239"/>
      <c r="D51" s="263"/>
      <c r="E51" s="263"/>
      <c r="F51" s="51">
        <f>IF(D51&gt;0,5,0)</f>
        <v>0</v>
      </c>
      <c r="G51" s="58">
        <f>D51*F51</f>
        <v>0</v>
      </c>
      <c r="H51" s="40"/>
      <c r="I51" s="40"/>
      <c r="J51" s="40"/>
      <c r="K51" s="40"/>
      <c r="L51" s="40"/>
      <c r="M51" s="40"/>
      <c r="N51" s="40"/>
    </row>
    <row r="52" spans="1:14" s="59" customFormat="1" ht="24" customHeight="1" thickBot="1" x14ac:dyDescent="0.4">
      <c r="A52" s="40"/>
      <c r="B52" s="248"/>
      <c r="C52" s="248"/>
      <c r="D52" s="264"/>
      <c r="E52" s="264"/>
      <c r="F52" s="264"/>
      <c r="G52" s="84"/>
      <c r="H52" s="40"/>
      <c r="I52" s="40"/>
      <c r="J52" s="40"/>
      <c r="K52" s="40"/>
      <c r="L52" s="40"/>
      <c r="M52" s="40"/>
      <c r="N52" s="40"/>
    </row>
    <row r="53" spans="1:14" s="59" customFormat="1" ht="24" customHeight="1" thickBot="1" x14ac:dyDescent="0.4">
      <c r="A53" s="40"/>
      <c r="B53" s="265" t="s">
        <v>62</v>
      </c>
      <c r="C53" s="266"/>
      <c r="D53" s="266"/>
      <c r="E53" s="266"/>
      <c r="F53" s="267"/>
      <c r="G53" s="60">
        <f>G23+G40+G48+G50+G51</f>
        <v>5.9</v>
      </c>
      <c r="H53" s="40"/>
      <c r="I53" s="40"/>
      <c r="J53" s="40"/>
      <c r="K53" s="40"/>
      <c r="L53" s="40"/>
      <c r="M53" s="40"/>
      <c r="N53" s="40"/>
    </row>
    <row r="54" spans="1:14" s="59" customFormat="1" ht="24" customHeight="1" x14ac:dyDescent="0.35">
      <c r="A54" s="40"/>
      <c r="B54" s="61"/>
      <c r="C54" s="61"/>
      <c r="D54" s="57"/>
      <c r="E54" s="57"/>
      <c r="F54" s="57"/>
      <c r="G54" s="62"/>
      <c r="H54" s="40"/>
      <c r="I54" s="40"/>
      <c r="J54" s="40"/>
      <c r="K54" s="40"/>
      <c r="L54" s="40"/>
      <c r="M54" s="40"/>
      <c r="N54" s="40"/>
    </row>
    <row r="55" spans="1:14" s="59" customFormat="1" ht="24" customHeight="1" x14ac:dyDescent="0.35">
      <c r="A55" s="40"/>
      <c r="B55" s="61"/>
      <c r="C55" s="61"/>
      <c r="D55" s="57"/>
      <c r="E55" s="57"/>
      <c r="F55" s="57"/>
      <c r="G55" s="62"/>
      <c r="H55" s="40"/>
      <c r="I55" s="40"/>
      <c r="J55" s="40"/>
      <c r="K55" s="40"/>
      <c r="L55" s="40"/>
      <c r="M55" s="40"/>
      <c r="N55" s="40"/>
    </row>
    <row r="56" spans="1:14" s="63" customFormat="1" ht="24" customHeight="1" x14ac:dyDescent="0.35">
      <c r="A56" s="36"/>
      <c r="B56" s="36"/>
      <c r="C56" s="36"/>
      <c r="D56" s="36"/>
      <c r="E56" s="37"/>
      <c r="F56" s="38"/>
      <c r="G56" s="36"/>
      <c r="H56" s="36"/>
      <c r="I56" s="36"/>
      <c r="J56" s="36"/>
      <c r="K56" s="36"/>
      <c r="L56" s="36"/>
      <c r="M56" s="36"/>
      <c r="N56" s="36"/>
    </row>
    <row r="57" spans="1:14" s="39" customFormat="1" ht="24" customHeight="1" x14ac:dyDescent="0.35">
      <c r="A57" s="36"/>
      <c r="B57" s="261" t="s">
        <v>74</v>
      </c>
      <c r="C57" s="261"/>
      <c r="D57" s="261"/>
      <c r="E57" s="261"/>
      <c r="F57" s="261"/>
      <c r="G57" s="261"/>
      <c r="H57" s="261"/>
      <c r="I57" s="261"/>
      <c r="J57" s="261"/>
      <c r="K57" s="261"/>
      <c r="L57" s="261"/>
      <c r="M57" s="261"/>
      <c r="N57" s="261"/>
    </row>
    <row r="58" spans="1:14" s="39" customFormat="1" ht="24" customHeight="1" x14ac:dyDescent="0.35">
      <c r="A58" s="36"/>
      <c r="B58" s="261"/>
      <c r="C58" s="261"/>
      <c r="D58" s="261"/>
      <c r="E58" s="261"/>
      <c r="F58" s="261"/>
      <c r="G58" s="261"/>
      <c r="H58" s="261"/>
      <c r="I58" s="261"/>
      <c r="J58" s="261"/>
      <c r="K58" s="261"/>
      <c r="L58" s="261"/>
      <c r="M58" s="261"/>
      <c r="N58" s="261"/>
    </row>
    <row r="59" spans="1:14" s="39" customFormat="1" ht="24" customHeight="1" x14ac:dyDescent="0.35">
      <c r="A59" s="36"/>
      <c r="B59" s="36"/>
      <c r="C59" s="36"/>
      <c r="D59" s="36"/>
      <c r="E59" s="37"/>
      <c r="F59" s="38"/>
      <c r="G59" s="36"/>
      <c r="H59" s="36"/>
      <c r="I59" s="36"/>
      <c r="J59" s="36"/>
      <c r="K59" s="36"/>
      <c r="L59" s="36"/>
      <c r="M59" s="36"/>
      <c r="N59" s="36"/>
    </row>
    <row r="60" spans="1:14" s="39" customFormat="1" ht="24" customHeight="1" x14ac:dyDescent="0.35">
      <c r="A60" s="36"/>
      <c r="B60" s="262" t="s">
        <v>63</v>
      </c>
      <c r="C60" s="262"/>
      <c r="D60" s="36"/>
      <c r="E60" s="37"/>
      <c r="F60" s="38"/>
      <c r="G60" s="36"/>
      <c r="H60" s="36"/>
      <c r="I60" s="36"/>
      <c r="J60" s="36"/>
      <c r="K60" s="36"/>
      <c r="L60" s="36"/>
      <c r="M60" s="36"/>
      <c r="N60" s="36"/>
    </row>
    <row r="61" spans="1:14" s="39" customFormat="1" ht="24" customHeight="1" x14ac:dyDescent="0.35">
      <c r="A61" s="36"/>
      <c r="B61" s="36"/>
      <c r="C61" s="36"/>
      <c r="D61" s="36"/>
      <c r="E61" s="37"/>
      <c r="F61" s="38"/>
      <c r="G61" s="36"/>
      <c r="H61" s="36"/>
      <c r="I61" s="36"/>
      <c r="J61" s="36"/>
      <c r="K61" s="36"/>
      <c r="L61" s="36"/>
      <c r="M61" s="36"/>
      <c r="N61" s="36"/>
    </row>
    <row r="62" spans="1:14" s="39" customFormat="1" ht="24" customHeight="1" x14ac:dyDescent="0.35">
      <c r="A62" s="36"/>
      <c r="B62" s="262" t="s">
        <v>64</v>
      </c>
      <c r="C62" s="262"/>
      <c r="D62" s="36"/>
      <c r="E62" s="37"/>
      <c r="F62" s="38"/>
      <c r="G62" s="36"/>
      <c r="H62" s="36"/>
      <c r="I62" s="36"/>
      <c r="J62" s="36"/>
      <c r="K62" s="36"/>
      <c r="L62" s="36"/>
      <c r="M62" s="36"/>
      <c r="N62" s="36"/>
    </row>
    <row r="63" spans="1:14" ht="15" customHeight="1" x14ac:dyDescent="0.2">
      <c r="A63" s="1"/>
      <c r="B63" s="1"/>
      <c r="C63" s="1"/>
      <c r="D63" s="1"/>
      <c r="E63" s="32"/>
      <c r="F63" s="33"/>
      <c r="G63" s="1"/>
      <c r="H63" s="1"/>
      <c r="I63" s="1"/>
      <c r="J63" s="1"/>
      <c r="K63" s="1"/>
      <c r="L63" s="1"/>
      <c r="M63" s="1"/>
      <c r="N63" s="1"/>
    </row>
    <row r="64" spans="1:14" ht="15" customHeight="1" x14ac:dyDescent="0.2">
      <c r="A64" s="1"/>
    </row>
  </sheetData>
  <mergeCells count="91">
    <mergeCell ref="B57:N58"/>
    <mergeCell ref="B60:C60"/>
    <mergeCell ref="B62:C62"/>
    <mergeCell ref="B51:C51"/>
    <mergeCell ref="D51:E51"/>
    <mergeCell ref="B52:C52"/>
    <mergeCell ref="D52:F52"/>
    <mergeCell ref="B53:F53"/>
    <mergeCell ref="B48:C48"/>
    <mergeCell ref="D48:E48"/>
    <mergeCell ref="B49:E49"/>
    <mergeCell ref="B50:C50"/>
    <mergeCell ref="D50:E50"/>
    <mergeCell ref="J46:N46"/>
    <mergeCell ref="B44:C44"/>
    <mergeCell ref="D44:E44"/>
    <mergeCell ref="B47:C47"/>
    <mergeCell ref="D47:E47"/>
    <mergeCell ref="B45:C45"/>
    <mergeCell ref="D45:E45"/>
    <mergeCell ref="B46:C46"/>
    <mergeCell ref="D46:E46"/>
    <mergeCell ref="B37:C37"/>
    <mergeCell ref="D37:E37"/>
    <mergeCell ref="B38:C38"/>
    <mergeCell ref="D38:E38"/>
    <mergeCell ref="B39:C39"/>
    <mergeCell ref="D39:E39"/>
    <mergeCell ref="B40:C40"/>
    <mergeCell ref="D40:E40"/>
    <mergeCell ref="B42:C42"/>
    <mergeCell ref="B43:C43"/>
    <mergeCell ref="D43:E43"/>
    <mergeCell ref="B36:C36"/>
    <mergeCell ref="D36:E36"/>
    <mergeCell ref="B28:C28"/>
    <mergeCell ref="D28:E28"/>
    <mergeCell ref="B30:C30"/>
    <mergeCell ref="D30:E30"/>
    <mergeCell ref="B32:C32"/>
    <mergeCell ref="D32:E32"/>
    <mergeCell ref="B31:C31"/>
    <mergeCell ref="D31:E31"/>
    <mergeCell ref="B35:C35"/>
    <mergeCell ref="D35:E35"/>
    <mergeCell ref="B33:C33"/>
    <mergeCell ref="D33:E33"/>
    <mergeCell ref="B34:C34"/>
    <mergeCell ref="D34:E34"/>
    <mergeCell ref="B27:C27"/>
    <mergeCell ref="D27:E27"/>
    <mergeCell ref="B29:C29"/>
    <mergeCell ref="D29:E29"/>
    <mergeCell ref="B26:C26"/>
    <mergeCell ref="D26:E26"/>
    <mergeCell ref="B19:C19"/>
    <mergeCell ref="D19:E19"/>
    <mergeCell ref="B20:C20"/>
    <mergeCell ref="D20:E20"/>
    <mergeCell ref="B21:C21"/>
    <mergeCell ref="D21:E21"/>
    <mergeCell ref="B22:C22"/>
    <mergeCell ref="D22:E22"/>
    <mergeCell ref="B23:C23"/>
    <mergeCell ref="D23:E23"/>
    <mergeCell ref="B25:C25"/>
    <mergeCell ref="B18:C18"/>
    <mergeCell ref="D18:E18"/>
    <mergeCell ref="B11:C11"/>
    <mergeCell ref="E11:G11"/>
    <mergeCell ref="B12:C12"/>
    <mergeCell ref="E12:G12"/>
    <mergeCell ref="B15:C15"/>
    <mergeCell ref="D15:E15"/>
    <mergeCell ref="B7:C7"/>
    <mergeCell ref="E7:G7"/>
    <mergeCell ref="B16:C16"/>
    <mergeCell ref="D16:E16"/>
    <mergeCell ref="B17:C17"/>
    <mergeCell ref="D17:E17"/>
    <mergeCell ref="B8:C8"/>
    <mergeCell ref="E8:G8"/>
    <mergeCell ref="B9:C9"/>
    <mergeCell ref="E9:G9"/>
    <mergeCell ref="B10:C10"/>
    <mergeCell ref="E10:G10"/>
    <mergeCell ref="B2:G3"/>
    <mergeCell ref="H2:I4"/>
    <mergeCell ref="B5:C5"/>
    <mergeCell ref="B6:C6"/>
    <mergeCell ref="E6:G6"/>
  </mergeCell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80" zoomScaleNormal="80" workbookViewId="0">
      <selection activeCell="G51" sqref="G51"/>
    </sheetView>
  </sheetViews>
  <sheetFormatPr defaultRowHeight="12.75" outlineLevelRow="1" x14ac:dyDescent="0.2"/>
  <cols>
    <col min="1" max="1" width="9.140625" style="34"/>
    <col min="2" max="2" width="16.5703125" style="34" bestFit="1" customWidth="1"/>
    <col min="3" max="3" width="48.28515625" style="34" customWidth="1"/>
    <col min="4" max="4" width="3.42578125" style="34" customWidth="1"/>
    <col min="5" max="5" width="15.5703125" style="64" customWidth="1"/>
    <col min="6" max="6" width="15.5703125" style="65" customWidth="1"/>
    <col min="7" max="7" width="19.28515625" style="34" customWidth="1"/>
    <col min="8" max="8" width="10" style="34" bestFit="1" customWidth="1"/>
    <col min="9" max="256" width="9.140625" style="34"/>
    <col min="257" max="257" width="16.5703125" style="34" bestFit="1" customWidth="1"/>
    <col min="258" max="258" width="48.28515625" style="34" customWidth="1"/>
    <col min="259" max="259" width="3.42578125" style="34" customWidth="1"/>
    <col min="260" max="261" width="15.5703125" style="34" customWidth="1"/>
    <col min="262" max="262" width="19.28515625" style="34" customWidth="1"/>
    <col min="263" max="263" width="10" style="34" bestFit="1" customWidth="1"/>
    <col min="264" max="512" width="9.140625" style="34"/>
    <col min="513" max="513" width="16.5703125" style="34" bestFit="1" customWidth="1"/>
    <col min="514" max="514" width="48.28515625" style="34" customWidth="1"/>
    <col min="515" max="515" width="3.42578125" style="34" customWidth="1"/>
    <col min="516" max="517" width="15.5703125" style="34" customWidth="1"/>
    <col min="518" max="518" width="19.28515625" style="34" customWidth="1"/>
    <col min="519" max="519" width="10" style="34" bestFit="1" customWidth="1"/>
    <col min="520" max="768" width="9.140625" style="34"/>
    <col min="769" max="769" width="16.5703125" style="34" bestFit="1" customWidth="1"/>
    <col min="770" max="770" width="48.28515625" style="34" customWidth="1"/>
    <col min="771" max="771" width="3.42578125" style="34" customWidth="1"/>
    <col min="772" max="773" width="15.5703125" style="34" customWidth="1"/>
    <col min="774" max="774" width="19.28515625" style="34" customWidth="1"/>
    <col min="775" max="775" width="10" style="34" bestFit="1" customWidth="1"/>
    <col min="776" max="1024" width="9.140625" style="34"/>
    <col min="1025" max="1025" width="16.5703125" style="34" bestFit="1" customWidth="1"/>
    <col min="1026" max="1026" width="48.28515625" style="34" customWidth="1"/>
    <col min="1027" max="1027" width="3.42578125" style="34" customWidth="1"/>
    <col min="1028" max="1029" width="15.5703125" style="34" customWidth="1"/>
    <col min="1030" max="1030" width="19.28515625" style="34" customWidth="1"/>
    <col min="1031" max="1031" width="10" style="34" bestFit="1" customWidth="1"/>
    <col min="1032" max="1280" width="9.140625" style="34"/>
    <col min="1281" max="1281" width="16.5703125" style="34" bestFit="1" customWidth="1"/>
    <col min="1282" max="1282" width="48.28515625" style="34" customWidth="1"/>
    <col min="1283" max="1283" width="3.42578125" style="34" customWidth="1"/>
    <col min="1284" max="1285" width="15.5703125" style="34" customWidth="1"/>
    <col min="1286" max="1286" width="19.28515625" style="34" customWidth="1"/>
    <col min="1287" max="1287" width="10" style="34" bestFit="1" customWidth="1"/>
    <col min="1288" max="1536" width="9.140625" style="34"/>
    <col min="1537" max="1537" width="16.5703125" style="34" bestFit="1" customWidth="1"/>
    <col min="1538" max="1538" width="48.28515625" style="34" customWidth="1"/>
    <col min="1539" max="1539" width="3.42578125" style="34" customWidth="1"/>
    <col min="1540" max="1541" width="15.5703125" style="34" customWidth="1"/>
    <col min="1542" max="1542" width="19.28515625" style="34" customWidth="1"/>
    <col min="1543" max="1543" width="10" style="34" bestFit="1" customWidth="1"/>
    <col min="1544" max="1792" width="9.140625" style="34"/>
    <col min="1793" max="1793" width="16.5703125" style="34" bestFit="1" customWidth="1"/>
    <col min="1794" max="1794" width="48.28515625" style="34" customWidth="1"/>
    <col min="1795" max="1795" width="3.42578125" style="34" customWidth="1"/>
    <col min="1796" max="1797" width="15.5703125" style="34" customWidth="1"/>
    <col min="1798" max="1798" width="19.28515625" style="34" customWidth="1"/>
    <col min="1799" max="1799" width="10" style="34" bestFit="1" customWidth="1"/>
    <col min="1800" max="2048" width="9.140625" style="34"/>
    <col min="2049" max="2049" width="16.5703125" style="34" bestFit="1" customWidth="1"/>
    <col min="2050" max="2050" width="48.28515625" style="34" customWidth="1"/>
    <col min="2051" max="2051" width="3.42578125" style="34" customWidth="1"/>
    <col min="2052" max="2053" width="15.5703125" style="34" customWidth="1"/>
    <col min="2054" max="2054" width="19.28515625" style="34" customWidth="1"/>
    <col min="2055" max="2055" width="10" style="34" bestFit="1" customWidth="1"/>
    <col min="2056" max="2304" width="9.140625" style="34"/>
    <col min="2305" max="2305" width="16.5703125" style="34" bestFit="1" customWidth="1"/>
    <col min="2306" max="2306" width="48.28515625" style="34" customWidth="1"/>
    <col min="2307" max="2307" width="3.42578125" style="34" customWidth="1"/>
    <col min="2308" max="2309" width="15.5703125" style="34" customWidth="1"/>
    <col min="2310" max="2310" width="19.28515625" style="34" customWidth="1"/>
    <col min="2311" max="2311" width="10" style="34" bestFit="1" customWidth="1"/>
    <col min="2312" max="2560" width="9.140625" style="34"/>
    <col min="2561" max="2561" width="16.5703125" style="34" bestFit="1" customWidth="1"/>
    <col min="2562" max="2562" width="48.28515625" style="34" customWidth="1"/>
    <col min="2563" max="2563" width="3.42578125" style="34" customWidth="1"/>
    <col min="2564" max="2565" width="15.5703125" style="34" customWidth="1"/>
    <col min="2566" max="2566" width="19.28515625" style="34" customWidth="1"/>
    <col min="2567" max="2567" width="10" style="34" bestFit="1" customWidth="1"/>
    <col min="2568" max="2816" width="9.140625" style="34"/>
    <col min="2817" max="2817" width="16.5703125" style="34" bestFit="1" customWidth="1"/>
    <col min="2818" max="2818" width="48.28515625" style="34" customWidth="1"/>
    <col min="2819" max="2819" width="3.42578125" style="34" customWidth="1"/>
    <col min="2820" max="2821" width="15.5703125" style="34" customWidth="1"/>
    <col min="2822" max="2822" width="19.28515625" style="34" customWidth="1"/>
    <col min="2823" max="2823" width="10" style="34" bestFit="1" customWidth="1"/>
    <col min="2824" max="3072" width="9.140625" style="34"/>
    <col min="3073" max="3073" width="16.5703125" style="34" bestFit="1" customWidth="1"/>
    <col min="3074" max="3074" width="48.28515625" style="34" customWidth="1"/>
    <col min="3075" max="3075" width="3.42578125" style="34" customWidth="1"/>
    <col min="3076" max="3077" width="15.5703125" style="34" customWidth="1"/>
    <col min="3078" max="3078" width="19.28515625" style="34" customWidth="1"/>
    <col min="3079" max="3079" width="10" style="34" bestFit="1" customWidth="1"/>
    <col min="3080" max="3328" width="9.140625" style="34"/>
    <col min="3329" max="3329" width="16.5703125" style="34" bestFit="1" customWidth="1"/>
    <col min="3330" max="3330" width="48.28515625" style="34" customWidth="1"/>
    <col min="3331" max="3331" width="3.42578125" style="34" customWidth="1"/>
    <col min="3332" max="3333" width="15.5703125" style="34" customWidth="1"/>
    <col min="3334" max="3334" width="19.28515625" style="34" customWidth="1"/>
    <col min="3335" max="3335" width="10" style="34" bestFit="1" customWidth="1"/>
    <col min="3336" max="3584" width="9.140625" style="34"/>
    <col min="3585" max="3585" width="16.5703125" style="34" bestFit="1" customWidth="1"/>
    <col min="3586" max="3586" width="48.28515625" style="34" customWidth="1"/>
    <col min="3587" max="3587" width="3.42578125" style="34" customWidth="1"/>
    <col min="3588" max="3589" width="15.5703125" style="34" customWidth="1"/>
    <col min="3590" max="3590" width="19.28515625" style="34" customWidth="1"/>
    <col min="3591" max="3591" width="10" style="34" bestFit="1" customWidth="1"/>
    <col min="3592" max="3840" width="9.140625" style="34"/>
    <col min="3841" max="3841" width="16.5703125" style="34" bestFit="1" customWidth="1"/>
    <col min="3842" max="3842" width="48.28515625" style="34" customWidth="1"/>
    <col min="3843" max="3843" width="3.42578125" style="34" customWidth="1"/>
    <col min="3844" max="3845" width="15.5703125" style="34" customWidth="1"/>
    <col min="3846" max="3846" width="19.28515625" style="34" customWidth="1"/>
    <col min="3847" max="3847" width="10" style="34" bestFit="1" customWidth="1"/>
    <col min="3848" max="4096" width="9.140625" style="34"/>
    <col min="4097" max="4097" width="16.5703125" style="34" bestFit="1" customWidth="1"/>
    <col min="4098" max="4098" width="48.28515625" style="34" customWidth="1"/>
    <col min="4099" max="4099" width="3.42578125" style="34" customWidth="1"/>
    <col min="4100" max="4101" width="15.5703125" style="34" customWidth="1"/>
    <col min="4102" max="4102" width="19.28515625" style="34" customWidth="1"/>
    <col min="4103" max="4103" width="10" style="34" bestFit="1" customWidth="1"/>
    <col min="4104" max="4352" width="9.140625" style="34"/>
    <col min="4353" max="4353" width="16.5703125" style="34" bestFit="1" customWidth="1"/>
    <col min="4354" max="4354" width="48.28515625" style="34" customWidth="1"/>
    <col min="4355" max="4355" width="3.42578125" style="34" customWidth="1"/>
    <col min="4356" max="4357" width="15.5703125" style="34" customWidth="1"/>
    <col min="4358" max="4358" width="19.28515625" style="34" customWidth="1"/>
    <col min="4359" max="4359" width="10" style="34" bestFit="1" customWidth="1"/>
    <col min="4360" max="4608" width="9.140625" style="34"/>
    <col min="4609" max="4609" width="16.5703125" style="34" bestFit="1" customWidth="1"/>
    <col min="4610" max="4610" width="48.28515625" style="34" customWidth="1"/>
    <col min="4611" max="4611" width="3.42578125" style="34" customWidth="1"/>
    <col min="4612" max="4613" width="15.5703125" style="34" customWidth="1"/>
    <col min="4614" max="4614" width="19.28515625" style="34" customWidth="1"/>
    <col min="4615" max="4615" width="10" style="34" bestFit="1" customWidth="1"/>
    <col min="4616" max="4864" width="9.140625" style="34"/>
    <col min="4865" max="4865" width="16.5703125" style="34" bestFit="1" customWidth="1"/>
    <col min="4866" max="4866" width="48.28515625" style="34" customWidth="1"/>
    <col min="4867" max="4867" width="3.42578125" style="34" customWidth="1"/>
    <col min="4868" max="4869" width="15.5703125" style="34" customWidth="1"/>
    <col min="4870" max="4870" width="19.28515625" style="34" customWidth="1"/>
    <col min="4871" max="4871" width="10" style="34" bestFit="1" customWidth="1"/>
    <col min="4872" max="5120" width="9.140625" style="34"/>
    <col min="5121" max="5121" width="16.5703125" style="34" bestFit="1" customWidth="1"/>
    <col min="5122" max="5122" width="48.28515625" style="34" customWidth="1"/>
    <col min="5123" max="5123" width="3.42578125" style="34" customWidth="1"/>
    <col min="5124" max="5125" width="15.5703125" style="34" customWidth="1"/>
    <col min="5126" max="5126" width="19.28515625" style="34" customWidth="1"/>
    <col min="5127" max="5127" width="10" style="34" bestFit="1" customWidth="1"/>
    <col min="5128" max="5376" width="9.140625" style="34"/>
    <col min="5377" max="5377" width="16.5703125" style="34" bestFit="1" customWidth="1"/>
    <col min="5378" max="5378" width="48.28515625" style="34" customWidth="1"/>
    <col min="5379" max="5379" width="3.42578125" style="34" customWidth="1"/>
    <col min="5380" max="5381" width="15.5703125" style="34" customWidth="1"/>
    <col min="5382" max="5382" width="19.28515625" style="34" customWidth="1"/>
    <col min="5383" max="5383" width="10" style="34" bestFit="1" customWidth="1"/>
    <col min="5384" max="5632" width="9.140625" style="34"/>
    <col min="5633" max="5633" width="16.5703125" style="34" bestFit="1" customWidth="1"/>
    <col min="5634" max="5634" width="48.28515625" style="34" customWidth="1"/>
    <col min="5635" max="5635" width="3.42578125" style="34" customWidth="1"/>
    <col min="5636" max="5637" width="15.5703125" style="34" customWidth="1"/>
    <col min="5638" max="5638" width="19.28515625" style="34" customWidth="1"/>
    <col min="5639" max="5639" width="10" style="34" bestFit="1" customWidth="1"/>
    <col min="5640" max="5888" width="9.140625" style="34"/>
    <col min="5889" max="5889" width="16.5703125" style="34" bestFit="1" customWidth="1"/>
    <col min="5890" max="5890" width="48.28515625" style="34" customWidth="1"/>
    <col min="5891" max="5891" width="3.42578125" style="34" customWidth="1"/>
    <col min="5892" max="5893" width="15.5703125" style="34" customWidth="1"/>
    <col min="5894" max="5894" width="19.28515625" style="34" customWidth="1"/>
    <col min="5895" max="5895" width="10" style="34" bestFit="1" customWidth="1"/>
    <col min="5896" max="6144" width="9.140625" style="34"/>
    <col min="6145" max="6145" width="16.5703125" style="34" bestFit="1" customWidth="1"/>
    <col min="6146" max="6146" width="48.28515625" style="34" customWidth="1"/>
    <col min="6147" max="6147" width="3.42578125" style="34" customWidth="1"/>
    <col min="6148" max="6149" width="15.5703125" style="34" customWidth="1"/>
    <col min="6150" max="6150" width="19.28515625" style="34" customWidth="1"/>
    <col min="6151" max="6151" width="10" style="34" bestFit="1" customWidth="1"/>
    <col min="6152" max="6400" width="9.140625" style="34"/>
    <col min="6401" max="6401" width="16.5703125" style="34" bestFit="1" customWidth="1"/>
    <col min="6402" max="6402" width="48.28515625" style="34" customWidth="1"/>
    <col min="6403" max="6403" width="3.42578125" style="34" customWidth="1"/>
    <col min="6404" max="6405" width="15.5703125" style="34" customWidth="1"/>
    <col min="6406" max="6406" width="19.28515625" style="34" customWidth="1"/>
    <col min="6407" max="6407" width="10" style="34" bestFit="1" customWidth="1"/>
    <col min="6408" max="6656" width="9.140625" style="34"/>
    <col min="6657" max="6657" width="16.5703125" style="34" bestFit="1" customWidth="1"/>
    <col min="6658" max="6658" width="48.28515625" style="34" customWidth="1"/>
    <col min="6659" max="6659" width="3.42578125" style="34" customWidth="1"/>
    <col min="6660" max="6661" width="15.5703125" style="34" customWidth="1"/>
    <col min="6662" max="6662" width="19.28515625" style="34" customWidth="1"/>
    <col min="6663" max="6663" width="10" style="34" bestFit="1" customWidth="1"/>
    <col min="6664" max="6912" width="9.140625" style="34"/>
    <col min="6913" max="6913" width="16.5703125" style="34" bestFit="1" customWidth="1"/>
    <col min="6914" max="6914" width="48.28515625" style="34" customWidth="1"/>
    <col min="6915" max="6915" width="3.42578125" style="34" customWidth="1"/>
    <col min="6916" max="6917" width="15.5703125" style="34" customWidth="1"/>
    <col min="6918" max="6918" width="19.28515625" style="34" customWidth="1"/>
    <col min="6919" max="6919" width="10" style="34" bestFit="1" customWidth="1"/>
    <col min="6920" max="7168" width="9.140625" style="34"/>
    <col min="7169" max="7169" width="16.5703125" style="34" bestFit="1" customWidth="1"/>
    <col min="7170" max="7170" width="48.28515625" style="34" customWidth="1"/>
    <col min="7171" max="7171" width="3.42578125" style="34" customWidth="1"/>
    <col min="7172" max="7173" width="15.5703125" style="34" customWidth="1"/>
    <col min="7174" max="7174" width="19.28515625" style="34" customWidth="1"/>
    <col min="7175" max="7175" width="10" style="34" bestFit="1" customWidth="1"/>
    <col min="7176" max="7424" width="9.140625" style="34"/>
    <col min="7425" max="7425" width="16.5703125" style="34" bestFit="1" customWidth="1"/>
    <col min="7426" max="7426" width="48.28515625" style="34" customWidth="1"/>
    <col min="7427" max="7427" width="3.42578125" style="34" customWidth="1"/>
    <col min="7428" max="7429" width="15.5703125" style="34" customWidth="1"/>
    <col min="7430" max="7430" width="19.28515625" style="34" customWidth="1"/>
    <col min="7431" max="7431" width="10" style="34" bestFit="1" customWidth="1"/>
    <col min="7432" max="7680" width="9.140625" style="34"/>
    <col min="7681" max="7681" width="16.5703125" style="34" bestFit="1" customWidth="1"/>
    <col min="7682" max="7682" width="48.28515625" style="34" customWidth="1"/>
    <col min="7683" max="7683" width="3.42578125" style="34" customWidth="1"/>
    <col min="7684" max="7685" width="15.5703125" style="34" customWidth="1"/>
    <col min="7686" max="7686" width="19.28515625" style="34" customWidth="1"/>
    <col min="7687" max="7687" width="10" style="34" bestFit="1" customWidth="1"/>
    <col min="7688" max="7936" width="9.140625" style="34"/>
    <col min="7937" max="7937" width="16.5703125" style="34" bestFit="1" customWidth="1"/>
    <col min="7938" max="7938" width="48.28515625" style="34" customWidth="1"/>
    <col min="7939" max="7939" width="3.42578125" style="34" customWidth="1"/>
    <col min="7940" max="7941" width="15.5703125" style="34" customWidth="1"/>
    <col min="7942" max="7942" width="19.28515625" style="34" customWidth="1"/>
    <col min="7943" max="7943" width="10" style="34" bestFit="1" customWidth="1"/>
    <col min="7944" max="8192" width="9.140625" style="34"/>
    <col min="8193" max="8193" width="16.5703125" style="34" bestFit="1" customWidth="1"/>
    <col min="8194" max="8194" width="48.28515625" style="34" customWidth="1"/>
    <col min="8195" max="8195" width="3.42578125" style="34" customWidth="1"/>
    <col min="8196" max="8197" width="15.5703125" style="34" customWidth="1"/>
    <col min="8198" max="8198" width="19.28515625" style="34" customWidth="1"/>
    <col min="8199" max="8199" width="10" style="34" bestFit="1" customWidth="1"/>
    <col min="8200" max="8448" width="9.140625" style="34"/>
    <col min="8449" max="8449" width="16.5703125" style="34" bestFit="1" customWidth="1"/>
    <col min="8450" max="8450" width="48.28515625" style="34" customWidth="1"/>
    <col min="8451" max="8451" width="3.42578125" style="34" customWidth="1"/>
    <col min="8452" max="8453" width="15.5703125" style="34" customWidth="1"/>
    <col min="8454" max="8454" width="19.28515625" style="34" customWidth="1"/>
    <col min="8455" max="8455" width="10" style="34" bestFit="1" customWidth="1"/>
    <col min="8456" max="8704" width="9.140625" style="34"/>
    <col min="8705" max="8705" width="16.5703125" style="34" bestFit="1" customWidth="1"/>
    <col min="8706" max="8706" width="48.28515625" style="34" customWidth="1"/>
    <col min="8707" max="8707" width="3.42578125" style="34" customWidth="1"/>
    <col min="8708" max="8709" width="15.5703125" style="34" customWidth="1"/>
    <col min="8710" max="8710" width="19.28515625" style="34" customWidth="1"/>
    <col min="8711" max="8711" width="10" style="34" bestFit="1" customWidth="1"/>
    <col min="8712" max="8960" width="9.140625" style="34"/>
    <col min="8961" max="8961" width="16.5703125" style="34" bestFit="1" customWidth="1"/>
    <col min="8962" max="8962" width="48.28515625" style="34" customWidth="1"/>
    <col min="8963" max="8963" width="3.42578125" style="34" customWidth="1"/>
    <col min="8964" max="8965" width="15.5703125" style="34" customWidth="1"/>
    <col min="8966" max="8966" width="19.28515625" style="34" customWidth="1"/>
    <col min="8967" max="8967" width="10" style="34" bestFit="1" customWidth="1"/>
    <col min="8968" max="9216" width="9.140625" style="34"/>
    <col min="9217" max="9217" width="16.5703125" style="34" bestFit="1" customWidth="1"/>
    <col min="9218" max="9218" width="48.28515625" style="34" customWidth="1"/>
    <col min="9219" max="9219" width="3.42578125" style="34" customWidth="1"/>
    <col min="9220" max="9221" width="15.5703125" style="34" customWidth="1"/>
    <col min="9222" max="9222" width="19.28515625" style="34" customWidth="1"/>
    <col min="9223" max="9223" width="10" style="34" bestFit="1" customWidth="1"/>
    <col min="9224" max="9472" width="9.140625" style="34"/>
    <col min="9473" max="9473" width="16.5703125" style="34" bestFit="1" customWidth="1"/>
    <col min="9474" max="9474" width="48.28515625" style="34" customWidth="1"/>
    <col min="9475" max="9475" width="3.42578125" style="34" customWidth="1"/>
    <col min="9476" max="9477" width="15.5703125" style="34" customWidth="1"/>
    <col min="9478" max="9478" width="19.28515625" style="34" customWidth="1"/>
    <col min="9479" max="9479" width="10" style="34" bestFit="1" customWidth="1"/>
    <col min="9480" max="9728" width="9.140625" style="34"/>
    <col min="9729" max="9729" width="16.5703125" style="34" bestFit="1" customWidth="1"/>
    <col min="9730" max="9730" width="48.28515625" style="34" customWidth="1"/>
    <col min="9731" max="9731" width="3.42578125" style="34" customWidth="1"/>
    <col min="9732" max="9733" width="15.5703125" style="34" customWidth="1"/>
    <col min="9734" max="9734" width="19.28515625" style="34" customWidth="1"/>
    <col min="9735" max="9735" width="10" style="34" bestFit="1" customWidth="1"/>
    <col min="9736" max="9984" width="9.140625" style="34"/>
    <col min="9985" max="9985" width="16.5703125" style="34" bestFit="1" customWidth="1"/>
    <col min="9986" max="9986" width="48.28515625" style="34" customWidth="1"/>
    <col min="9987" max="9987" width="3.42578125" style="34" customWidth="1"/>
    <col min="9988" max="9989" width="15.5703125" style="34" customWidth="1"/>
    <col min="9990" max="9990" width="19.28515625" style="34" customWidth="1"/>
    <col min="9991" max="9991" width="10" style="34" bestFit="1" customWidth="1"/>
    <col min="9992" max="10240" width="9.140625" style="34"/>
    <col min="10241" max="10241" width="16.5703125" style="34" bestFit="1" customWidth="1"/>
    <col min="10242" max="10242" width="48.28515625" style="34" customWidth="1"/>
    <col min="10243" max="10243" width="3.42578125" style="34" customWidth="1"/>
    <col min="10244" max="10245" width="15.5703125" style="34" customWidth="1"/>
    <col min="10246" max="10246" width="19.28515625" style="34" customWidth="1"/>
    <col min="10247" max="10247" width="10" style="34" bestFit="1" customWidth="1"/>
    <col min="10248" max="10496" width="9.140625" style="34"/>
    <col min="10497" max="10497" width="16.5703125" style="34" bestFit="1" customWidth="1"/>
    <col min="10498" max="10498" width="48.28515625" style="34" customWidth="1"/>
    <col min="10499" max="10499" width="3.42578125" style="34" customWidth="1"/>
    <col min="10500" max="10501" width="15.5703125" style="34" customWidth="1"/>
    <col min="10502" max="10502" width="19.28515625" style="34" customWidth="1"/>
    <col min="10503" max="10503" width="10" style="34" bestFit="1" customWidth="1"/>
    <col min="10504" max="10752" width="9.140625" style="34"/>
    <col min="10753" max="10753" width="16.5703125" style="34" bestFit="1" customWidth="1"/>
    <col min="10754" max="10754" width="48.28515625" style="34" customWidth="1"/>
    <col min="10755" max="10755" width="3.42578125" style="34" customWidth="1"/>
    <col min="10756" max="10757" width="15.5703125" style="34" customWidth="1"/>
    <col min="10758" max="10758" width="19.28515625" style="34" customWidth="1"/>
    <col min="10759" max="10759" width="10" style="34" bestFit="1" customWidth="1"/>
    <col min="10760" max="11008" width="9.140625" style="34"/>
    <col min="11009" max="11009" width="16.5703125" style="34" bestFit="1" customWidth="1"/>
    <col min="11010" max="11010" width="48.28515625" style="34" customWidth="1"/>
    <col min="11011" max="11011" width="3.42578125" style="34" customWidth="1"/>
    <col min="11012" max="11013" width="15.5703125" style="34" customWidth="1"/>
    <col min="11014" max="11014" width="19.28515625" style="34" customWidth="1"/>
    <col min="11015" max="11015" width="10" style="34" bestFit="1" customWidth="1"/>
    <col min="11016" max="11264" width="9.140625" style="34"/>
    <col min="11265" max="11265" width="16.5703125" style="34" bestFit="1" customWidth="1"/>
    <col min="11266" max="11266" width="48.28515625" style="34" customWidth="1"/>
    <col min="11267" max="11267" width="3.42578125" style="34" customWidth="1"/>
    <col min="11268" max="11269" width="15.5703125" style="34" customWidth="1"/>
    <col min="11270" max="11270" width="19.28515625" style="34" customWidth="1"/>
    <col min="11271" max="11271" width="10" style="34" bestFit="1" customWidth="1"/>
    <col min="11272" max="11520" width="9.140625" style="34"/>
    <col min="11521" max="11521" width="16.5703125" style="34" bestFit="1" customWidth="1"/>
    <col min="11522" max="11522" width="48.28515625" style="34" customWidth="1"/>
    <col min="11523" max="11523" width="3.42578125" style="34" customWidth="1"/>
    <col min="11524" max="11525" width="15.5703125" style="34" customWidth="1"/>
    <col min="11526" max="11526" width="19.28515625" style="34" customWidth="1"/>
    <col min="11527" max="11527" width="10" style="34" bestFit="1" customWidth="1"/>
    <col min="11528" max="11776" width="9.140625" style="34"/>
    <col min="11777" max="11777" width="16.5703125" style="34" bestFit="1" customWidth="1"/>
    <col min="11778" max="11778" width="48.28515625" style="34" customWidth="1"/>
    <col min="11779" max="11779" width="3.42578125" style="34" customWidth="1"/>
    <col min="11780" max="11781" width="15.5703125" style="34" customWidth="1"/>
    <col min="11782" max="11782" width="19.28515625" style="34" customWidth="1"/>
    <col min="11783" max="11783" width="10" style="34" bestFit="1" customWidth="1"/>
    <col min="11784" max="12032" width="9.140625" style="34"/>
    <col min="12033" max="12033" width="16.5703125" style="34" bestFit="1" customWidth="1"/>
    <col min="12034" max="12034" width="48.28515625" style="34" customWidth="1"/>
    <col min="12035" max="12035" width="3.42578125" style="34" customWidth="1"/>
    <col min="12036" max="12037" width="15.5703125" style="34" customWidth="1"/>
    <col min="12038" max="12038" width="19.28515625" style="34" customWidth="1"/>
    <col min="12039" max="12039" width="10" style="34" bestFit="1" customWidth="1"/>
    <col min="12040" max="12288" width="9.140625" style="34"/>
    <col min="12289" max="12289" width="16.5703125" style="34" bestFit="1" customWidth="1"/>
    <col min="12290" max="12290" width="48.28515625" style="34" customWidth="1"/>
    <col min="12291" max="12291" width="3.42578125" style="34" customWidth="1"/>
    <col min="12292" max="12293" width="15.5703125" style="34" customWidth="1"/>
    <col min="12294" max="12294" width="19.28515625" style="34" customWidth="1"/>
    <col min="12295" max="12295" width="10" style="34" bestFit="1" customWidth="1"/>
    <col min="12296" max="12544" width="9.140625" style="34"/>
    <col min="12545" max="12545" width="16.5703125" style="34" bestFit="1" customWidth="1"/>
    <col min="12546" max="12546" width="48.28515625" style="34" customWidth="1"/>
    <col min="12547" max="12547" width="3.42578125" style="34" customWidth="1"/>
    <col min="12548" max="12549" width="15.5703125" style="34" customWidth="1"/>
    <col min="12550" max="12550" width="19.28515625" style="34" customWidth="1"/>
    <col min="12551" max="12551" width="10" style="34" bestFit="1" customWidth="1"/>
    <col min="12552" max="12800" width="9.140625" style="34"/>
    <col min="12801" max="12801" width="16.5703125" style="34" bestFit="1" customWidth="1"/>
    <col min="12802" max="12802" width="48.28515625" style="34" customWidth="1"/>
    <col min="12803" max="12803" width="3.42578125" style="34" customWidth="1"/>
    <col min="12804" max="12805" width="15.5703125" style="34" customWidth="1"/>
    <col min="12806" max="12806" width="19.28515625" style="34" customWidth="1"/>
    <col min="12807" max="12807" width="10" style="34" bestFit="1" customWidth="1"/>
    <col min="12808" max="13056" width="9.140625" style="34"/>
    <col min="13057" max="13057" width="16.5703125" style="34" bestFit="1" customWidth="1"/>
    <col min="13058" max="13058" width="48.28515625" style="34" customWidth="1"/>
    <col min="13059" max="13059" width="3.42578125" style="34" customWidth="1"/>
    <col min="13060" max="13061" width="15.5703125" style="34" customWidth="1"/>
    <col min="13062" max="13062" width="19.28515625" style="34" customWidth="1"/>
    <col min="13063" max="13063" width="10" style="34" bestFit="1" customWidth="1"/>
    <col min="13064" max="13312" width="9.140625" style="34"/>
    <col min="13313" max="13313" width="16.5703125" style="34" bestFit="1" customWidth="1"/>
    <col min="13314" max="13314" width="48.28515625" style="34" customWidth="1"/>
    <col min="13315" max="13315" width="3.42578125" style="34" customWidth="1"/>
    <col min="13316" max="13317" width="15.5703125" style="34" customWidth="1"/>
    <col min="13318" max="13318" width="19.28515625" style="34" customWidth="1"/>
    <col min="13319" max="13319" width="10" style="34" bestFit="1" customWidth="1"/>
    <col min="13320" max="13568" width="9.140625" style="34"/>
    <col min="13569" max="13569" width="16.5703125" style="34" bestFit="1" customWidth="1"/>
    <col min="13570" max="13570" width="48.28515625" style="34" customWidth="1"/>
    <col min="13571" max="13571" width="3.42578125" style="34" customWidth="1"/>
    <col min="13572" max="13573" width="15.5703125" style="34" customWidth="1"/>
    <col min="13574" max="13574" width="19.28515625" style="34" customWidth="1"/>
    <col min="13575" max="13575" width="10" style="34" bestFit="1" customWidth="1"/>
    <col min="13576" max="13824" width="9.140625" style="34"/>
    <col min="13825" max="13825" width="16.5703125" style="34" bestFit="1" customWidth="1"/>
    <col min="13826" max="13826" width="48.28515625" style="34" customWidth="1"/>
    <col min="13827" max="13827" width="3.42578125" style="34" customWidth="1"/>
    <col min="13828" max="13829" width="15.5703125" style="34" customWidth="1"/>
    <col min="13830" max="13830" width="19.28515625" style="34" customWidth="1"/>
    <col min="13831" max="13831" width="10" style="34" bestFit="1" customWidth="1"/>
    <col min="13832" max="14080" width="9.140625" style="34"/>
    <col min="14081" max="14081" width="16.5703125" style="34" bestFit="1" customWidth="1"/>
    <col min="14082" max="14082" width="48.28515625" style="34" customWidth="1"/>
    <col min="14083" max="14083" width="3.42578125" style="34" customWidth="1"/>
    <col min="14084" max="14085" width="15.5703125" style="34" customWidth="1"/>
    <col min="14086" max="14086" width="19.28515625" style="34" customWidth="1"/>
    <col min="14087" max="14087" width="10" style="34" bestFit="1" customWidth="1"/>
    <col min="14088" max="14336" width="9.140625" style="34"/>
    <col min="14337" max="14337" width="16.5703125" style="34" bestFit="1" customWidth="1"/>
    <col min="14338" max="14338" width="48.28515625" style="34" customWidth="1"/>
    <col min="14339" max="14339" width="3.42578125" style="34" customWidth="1"/>
    <col min="14340" max="14341" width="15.5703125" style="34" customWidth="1"/>
    <col min="14342" max="14342" width="19.28515625" style="34" customWidth="1"/>
    <col min="14343" max="14343" width="10" style="34" bestFit="1" customWidth="1"/>
    <col min="14344" max="14592" width="9.140625" style="34"/>
    <col min="14593" max="14593" width="16.5703125" style="34" bestFit="1" customWidth="1"/>
    <col min="14594" max="14594" width="48.28515625" style="34" customWidth="1"/>
    <col min="14595" max="14595" width="3.42578125" style="34" customWidth="1"/>
    <col min="14596" max="14597" width="15.5703125" style="34" customWidth="1"/>
    <col min="14598" max="14598" width="19.28515625" style="34" customWidth="1"/>
    <col min="14599" max="14599" width="10" style="34" bestFit="1" customWidth="1"/>
    <col min="14600" max="14848" width="9.140625" style="34"/>
    <col min="14849" max="14849" width="16.5703125" style="34" bestFit="1" customWidth="1"/>
    <col min="14850" max="14850" width="48.28515625" style="34" customWidth="1"/>
    <col min="14851" max="14851" width="3.42578125" style="34" customWidth="1"/>
    <col min="14852" max="14853" width="15.5703125" style="34" customWidth="1"/>
    <col min="14854" max="14854" width="19.28515625" style="34" customWidth="1"/>
    <col min="14855" max="14855" width="10" style="34" bestFit="1" customWidth="1"/>
    <col min="14856" max="15104" width="9.140625" style="34"/>
    <col min="15105" max="15105" width="16.5703125" style="34" bestFit="1" customWidth="1"/>
    <col min="15106" max="15106" width="48.28515625" style="34" customWidth="1"/>
    <col min="15107" max="15107" width="3.42578125" style="34" customWidth="1"/>
    <col min="15108" max="15109" width="15.5703125" style="34" customWidth="1"/>
    <col min="15110" max="15110" width="19.28515625" style="34" customWidth="1"/>
    <col min="15111" max="15111" width="10" style="34" bestFit="1" customWidth="1"/>
    <col min="15112" max="15360" width="9.140625" style="34"/>
    <col min="15361" max="15361" width="16.5703125" style="34" bestFit="1" customWidth="1"/>
    <col min="15362" max="15362" width="48.28515625" style="34" customWidth="1"/>
    <col min="15363" max="15363" width="3.42578125" style="34" customWidth="1"/>
    <col min="15364" max="15365" width="15.5703125" style="34" customWidth="1"/>
    <col min="15366" max="15366" width="19.28515625" style="34" customWidth="1"/>
    <col min="15367" max="15367" width="10" style="34" bestFit="1" customWidth="1"/>
    <col min="15368" max="15616" width="9.140625" style="34"/>
    <col min="15617" max="15617" width="16.5703125" style="34" bestFit="1" customWidth="1"/>
    <col min="15618" max="15618" width="48.28515625" style="34" customWidth="1"/>
    <col min="15619" max="15619" width="3.42578125" style="34" customWidth="1"/>
    <col min="15620" max="15621" width="15.5703125" style="34" customWidth="1"/>
    <col min="15622" max="15622" width="19.28515625" style="34" customWidth="1"/>
    <col min="15623" max="15623" width="10" style="34" bestFit="1" customWidth="1"/>
    <col min="15624" max="15872" width="9.140625" style="34"/>
    <col min="15873" max="15873" width="16.5703125" style="34" bestFit="1" customWidth="1"/>
    <col min="15874" max="15874" width="48.28515625" style="34" customWidth="1"/>
    <col min="15875" max="15875" width="3.42578125" style="34" customWidth="1"/>
    <col min="15876" max="15877" width="15.5703125" style="34" customWidth="1"/>
    <col min="15878" max="15878" width="19.28515625" style="34" customWidth="1"/>
    <col min="15879" max="15879" width="10" style="34" bestFit="1" customWidth="1"/>
    <col min="15880" max="16128" width="9.140625" style="34"/>
    <col min="16129" max="16129" width="16.5703125" style="34" bestFit="1" customWidth="1"/>
    <col min="16130" max="16130" width="48.28515625" style="34" customWidth="1"/>
    <col min="16131" max="16131" width="3.42578125" style="34" customWidth="1"/>
    <col min="16132" max="16133" width="15.5703125" style="34" customWidth="1"/>
    <col min="16134" max="16134" width="19.28515625" style="34" customWidth="1"/>
    <col min="16135" max="16135" width="10" style="34" bestFit="1" customWidth="1"/>
    <col min="16136" max="16384" width="9.140625" style="34"/>
  </cols>
  <sheetData>
    <row r="1" spans="1:14" x14ac:dyDescent="0.2">
      <c r="A1" s="1"/>
      <c r="B1" s="1"/>
      <c r="C1" s="1"/>
      <c r="D1" s="1"/>
      <c r="E1" s="32"/>
      <c r="F1" s="33"/>
      <c r="G1" s="1"/>
      <c r="H1" s="1"/>
      <c r="I1" s="1"/>
      <c r="J1" s="1"/>
      <c r="K1" s="1"/>
      <c r="L1" s="1"/>
      <c r="M1" s="1"/>
      <c r="N1" s="1"/>
    </row>
    <row r="2" spans="1:14" ht="14.25" customHeight="1" x14ac:dyDescent="0.2">
      <c r="A2" s="1"/>
      <c r="B2" s="211" t="s">
        <v>42</v>
      </c>
      <c r="C2" s="211"/>
      <c r="D2" s="211"/>
      <c r="E2" s="211"/>
      <c r="F2" s="211"/>
      <c r="G2" s="211"/>
      <c r="H2" s="212"/>
      <c r="I2" s="212"/>
      <c r="J2" s="35"/>
      <c r="K2" s="35"/>
      <c r="L2" s="35"/>
      <c r="M2" s="35"/>
      <c r="N2" s="35"/>
    </row>
    <row r="3" spans="1:14" ht="14.25" customHeight="1" x14ac:dyDescent="0.2">
      <c r="A3" s="1"/>
      <c r="B3" s="211"/>
      <c r="C3" s="211"/>
      <c r="D3" s="211"/>
      <c r="E3" s="211"/>
      <c r="F3" s="211"/>
      <c r="G3" s="211"/>
      <c r="H3" s="212"/>
      <c r="I3" s="212"/>
      <c r="J3" s="35"/>
      <c r="K3" s="35"/>
      <c r="L3" s="35"/>
      <c r="M3" s="35"/>
      <c r="N3" s="35"/>
    </row>
    <row r="4" spans="1:14" ht="12.75" customHeight="1" x14ac:dyDescent="0.2">
      <c r="A4" s="1"/>
      <c r="B4" s="1"/>
      <c r="C4" s="1"/>
      <c r="D4" s="1"/>
      <c r="E4" s="32"/>
      <c r="F4" s="33"/>
      <c r="G4" s="1"/>
      <c r="H4" s="212"/>
      <c r="I4" s="212"/>
      <c r="J4" s="1"/>
      <c r="K4" s="1"/>
      <c r="L4" s="1"/>
      <c r="M4" s="1"/>
      <c r="N4" s="1"/>
    </row>
    <row r="5" spans="1:14" s="39" customFormat="1" ht="24" customHeight="1" x14ac:dyDescent="0.35">
      <c r="A5" s="36"/>
      <c r="B5" s="213" t="s">
        <v>0</v>
      </c>
      <c r="C5" s="213"/>
      <c r="D5" s="36"/>
      <c r="E5" s="37"/>
      <c r="F5" s="38"/>
      <c r="G5" s="36"/>
      <c r="H5" s="36"/>
      <c r="I5" s="36"/>
      <c r="J5" s="36"/>
      <c r="K5" s="36"/>
      <c r="L5" s="36"/>
      <c r="M5" s="36"/>
      <c r="N5" s="36"/>
    </row>
    <row r="6" spans="1:14" s="67" customFormat="1" ht="24" customHeight="1" x14ac:dyDescent="0.3">
      <c r="A6" s="52"/>
      <c r="B6" s="214" t="s">
        <v>43</v>
      </c>
      <c r="C6" s="215"/>
      <c r="D6" s="111"/>
      <c r="E6" s="216">
        <f>'objednávka stužky+doplnky'!L8</f>
        <v>0</v>
      </c>
      <c r="F6" s="216"/>
      <c r="G6" s="217"/>
      <c r="H6" s="52"/>
      <c r="I6" s="52"/>
      <c r="J6" s="52"/>
      <c r="K6" s="52"/>
      <c r="L6" s="52"/>
      <c r="M6" s="52"/>
      <c r="N6" s="52"/>
    </row>
    <row r="7" spans="1:14" s="67" customFormat="1" ht="24" customHeight="1" x14ac:dyDescent="0.3">
      <c r="A7" s="52"/>
      <c r="B7" s="214" t="s">
        <v>4</v>
      </c>
      <c r="C7" s="215"/>
      <c r="D7" s="111"/>
      <c r="E7" s="218">
        <f>'objednávka stužky+doplnky'!L9</f>
        <v>0</v>
      </c>
      <c r="F7" s="216"/>
      <c r="G7" s="217"/>
      <c r="H7" s="52"/>
      <c r="I7" s="52"/>
      <c r="J7" s="52"/>
      <c r="K7" s="52"/>
      <c r="L7" s="52"/>
      <c r="M7" s="52"/>
      <c r="N7" s="52"/>
    </row>
    <row r="8" spans="1:14" s="67" customFormat="1" ht="24" customHeight="1" x14ac:dyDescent="0.3">
      <c r="A8" s="52"/>
      <c r="B8" s="221" t="s">
        <v>6</v>
      </c>
      <c r="C8" s="222"/>
      <c r="D8" s="111"/>
      <c r="E8" s="223">
        <f>'objednávka stužky+doplnky'!L10</f>
        <v>0</v>
      </c>
      <c r="F8" s="223"/>
      <c r="G8" s="224"/>
      <c r="H8" s="52"/>
      <c r="I8" s="52"/>
      <c r="J8" s="52"/>
      <c r="K8" s="52"/>
      <c r="L8" s="52"/>
      <c r="M8" s="52"/>
      <c r="N8" s="52"/>
    </row>
    <row r="9" spans="1:14" s="67" customFormat="1" ht="24" customHeight="1" x14ac:dyDescent="0.3">
      <c r="A9" s="52"/>
      <c r="B9" s="221" t="s">
        <v>44</v>
      </c>
      <c r="C9" s="222"/>
      <c r="D9" s="68"/>
      <c r="E9" s="225">
        <f>'objednávka stužky+doplnky'!L11</f>
        <v>0</v>
      </c>
      <c r="F9" s="226"/>
      <c r="G9" s="227"/>
      <c r="H9" s="52"/>
      <c r="I9" s="52"/>
      <c r="J9" s="52"/>
      <c r="K9" s="52"/>
      <c r="L9" s="52"/>
      <c r="M9" s="52"/>
      <c r="N9" s="52"/>
    </row>
    <row r="10" spans="1:14" s="67" customFormat="1" ht="24" customHeight="1" x14ac:dyDescent="0.3">
      <c r="A10" s="52"/>
      <c r="B10" s="214" t="s">
        <v>45</v>
      </c>
      <c r="C10" s="215"/>
      <c r="D10" s="68"/>
      <c r="E10" s="226">
        <f>'objednávka stužky+doplnky'!L13</f>
        <v>0</v>
      </c>
      <c r="F10" s="226"/>
      <c r="G10" s="227"/>
      <c r="H10" s="52"/>
      <c r="I10" s="52"/>
      <c r="J10" s="52"/>
      <c r="K10" s="52"/>
      <c r="L10" s="52"/>
      <c r="M10" s="52"/>
      <c r="N10" s="52"/>
    </row>
    <row r="11" spans="1:14" s="67" customFormat="1" ht="24" customHeight="1" x14ac:dyDescent="0.3">
      <c r="A11" s="52"/>
      <c r="B11" s="221" t="s">
        <v>12</v>
      </c>
      <c r="C11" s="222"/>
      <c r="D11" s="69"/>
      <c r="E11" s="228">
        <f>'objednávka stužky+doplnky'!L14</f>
        <v>0</v>
      </c>
      <c r="F11" s="228"/>
      <c r="G11" s="229"/>
      <c r="H11" s="52"/>
      <c r="I11" s="52"/>
      <c r="J11" s="52"/>
      <c r="K11" s="52"/>
      <c r="L11" s="52"/>
      <c r="M11" s="52"/>
      <c r="N11" s="52"/>
    </row>
    <row r="12" spans="1:14" s="67" customFormat="1" ht="24" customHeight="1" x14ac:dyDescent="0.3">
      <c r="A12" s="52"/>
      <c r="B12" s="221" t="s">
        <v>65</v>
      </c>
      <c r="C12" s="222"/>
      <c r="D12" s="69"/>
      <c r="E12" s="228"/>
      <c r="F12" s="228"/>
      <c r="G12" s="229"/>
      <c r="H12" s="52"/>
      <c r="I12" s="52"/>
      <c r="J12" s="52"/>
      <c r="K12" s="52"/>
      <c r="L12" s="52"/>
      <c r="M12" s="52"/>
      <c r="N12" s="52"/>
    </row>
    <row r="13" spans="1:14" s="41" customFormat="1" ht="24" customHeight="1" outlineLevel="1" x14ac:dyDescent="0.35">
      <c r="A13" s="40"/>
      <c r="B13" s="40"/>
      <c r="C13" s="40"/>
      <c r="D13" s="40"/>
      <c r="E13" s="42"/>
      <c r="F13" s="43"/>
      <c r="G13" s="40"/>
      <c r="H13" s="40"/>
      <c r="I13" s="40"/>
      <c r="J13" s="40"/>
      <c r="K13" s="40"/>
      <c r="L13" s="40"/>
      <c r="M13" s="40"/>
      <c r="N13" s="40"/>
    </row>
    <row r="14" spans="1:14" s="41" customFormat="1" ht="24" customHeight="1" outlineLevel="1" x14ac:dyDescent="0.35">
      <c r="A14" s="40"/>
      <c r="B14" s="70" t="s">
        <v>66</v>
      </c>
      <c r="C14" s="40"/>
      <c r="D14" s="40"/>
      <c r="E14" s="42"/>
      <c r="F14" s="43"/>
      <c r="G14" s="40"/>
      <c r="H14" s="40"/>
      <c r="I14" s="40"/>
      <c r="J14" s="40"/>
      <c r="K14" s="40"/>
      <c r="L14" s="40"/>
      <c r="M14" s="40"/>
      <c r="N14" s="40"/>
    </row>
    <row r="15" spans="1:14" s="41" customFormat="1" ht="24" customHeight="1" outlineLevel="1" x14ac:dyDescent="0.35">
      <c r="A15" s="40"/>
      <c r="B15" s="230"/>
      <c r="C15" s="231"/>
      <c r="D15" s="219" t="s">
        <v>37</v>
      </c>
      <c r="E15" s="220"/>
      <c r="F15" s="113" t="s">
        <v>47</v>
      </c>
      <c r="G15" s="113" t="s">
        <v>48</v>
      </c>
      <c r="H15" s="40"/>
      <c r="I15" s="40"/>
      <c r="J15" s="40"/>
      <c r="K15" s="40"/>
      <c r="L15" s="40"/>
      <c r="M15" s="40"/>
      <c r="N15" s="40"/>
    </row>
    <row r="16" spans="1:14" s="41" customFormat="1" ht="24" customHeight="1" outlineLevel="1" x14ac:dyDescent="0.35">
      <c r="A16" s="40"/>
      <c r="B16" s="214" t="s">
        <v>67</v>
      </c>
      <c r="C16" s="215"/>
      <c r="D16" s="219"/>
      <c r="E16" s="220"/>
      <c r="F16" s="109">
        <f>IF(AND(D16&gt;=300,D16&lt;500),Cenníky!$C$10,IF(AND(D16&gt;=500,D16&lt;1000),Cenníky!$C$9,IF(AND(D16&gt;=1000,D16&lt;1500),Cenníky!$C$8,IF(AND(D16&gt;=1500,D16&lt;2000),Cenníky!$C$7,IF(D16=2000,Cenníky!$C$6,IF(AND(D16&gt;2000,D16&lt;2500),Cenníky!$C$5,IF(AND(D16&gt;=2500,D16&lt;3000),Cenníky!$C$4,IF(D16&gt;=3000,Cenníky!$C$3,0))))))))</f>
        <v>0</v>
      </c>
      <c r="G16" s="71">
        <f>$D16*$F16</f>
        <v>0</v>
      </c>
      <c r="H16" s="47"/>
      <c r="I16" s="40"/>
      <c r="J16" s="40"/>
      <c r="K16" s="40"/>
      <c r="L16" s="40"/>
      <c r="M16" s="40"/>
      <c r="N16" s="40"/>
    </row>
    <row r="17" spans="1:14" s="41" customFormat="1" ht="24" customHeight="1" outlineLevel="1" x14ac:dyDescent="0.35">
      <c r="A17" s="40"/>
      <c r="B17" s="214" t="s">
        <v>68</v>
      </c>
      <c r="C17" s="215"/>
      <c r="D17" s="219"/>
      <c r="E17" s="220"/>
      <c r="F17" s="108">
        <f>IF(D17&gt;0,F16,0)</f>
        <v>0</v>
      </c>
      <c r="G17" s="71">
        <f>$D17*$F17</f>
        <v>0</v>
      </c>
      <c r="H17" s="40"/>
      <c r="I17" s="40"/>
      <c r="J17" s="40"/>
      <c r="K17" s="40"/>
      <c r="L17" s="40"/>
      <c r="M17" s="40"/>
      <c r="N17" s="40"/>
    </row>
    <row r="18" spans="1:14" s="41" customFormat="1" ht="24" customHeight="1" outlineLevel="1" x14ac:dyDescent="0.35">
      <c r="A18" s="40"/>
      <c r="B18" s="214" t="s">
        <v>69</v>
      </c>
      <c r="C18" s="215"/>
      <c r="D18" s="219"/>
      <c r="E18" s="220"/>
      <c r="F18" s="108">
        <f>IF(D18&gt;0,1.5,0)</f>
        <v>0</v>
      </c>
      <c r="G18" s="71">
        <f>$D18*$F18</f>
        <v>0</v>
      </c>
      <c r="H18" s="40"/>
      <c r="I18" s="40"/>
      <c r="J18" s="40"/>
      <c r="K18" s="40"/>
      <c r="L18" s="40"/>
      <c r="M18" s="40"/>
      <c r="N18" s="40"/>
    </row>
    <row r="19" spans="1:14" s="41" customFormat="1" ht="24" customHeight="1" outlineLevel="1" x14ac:dyDescent="0.35">
      <c r="A19" s="40"/>
      <c r="B19" s="214" t="s">
        <v>70</v>
      </c>
      <c r="C19" s="215"/>
      <c r="D19" s="219"/>
      <c r="E19" s="220"/>
      <c r="F19" s="108">
        <f>IF(AND(D19&gt;0,D19&lt;=1000),Cenníky!$C$13,IF(AND(D19&gt;=1001,D19&lt;=2000),Cenníky!$C$14,IF(D19&gt;=2001,Cenníky!$C$15,0)))</f>
        <v>0</v>
      </c>
      <c r="G19" s="71">
        <f>$D19*$F19</f>
        <v>0</v>
      </c>
      <c r="H19" s="40"/>
      <c r="I19" s="40"/>
      <c r="J19" s="40"/>
      <c r="K19" s="40"/>
      <c r="L19" s="40"/>
      <c r="M19" s="40"/>
      <c r="N19" s="40"/>
    </row>
    <row r="20" spans="1:14" s="41" customFormat="1" ht="24" customHeight="1" outlineLevel="1" x14ac:dyDescent="0.35">
      <c r="A20" s="40"/>
      <c r="B20" s="214" t="s">
        <v>71</v>
      </c>
      <c r="C20" s="215"/>
      <c r="D20" s="219"/>
      <c r="E20" s="220"/>
      <c r="F20" s="108">
        <f>IF(D20&gt;0,0.05,0)</f>
        <v>0</v>
      </c>
      <c r="G20" s="71">
        <f>$D20*$F20</f>
        <v>0</v>
      </c>
      <c r="H20" s="40"/>
      <c r="I20" s="40"/>
      <c r="J20" s="40"/>
      <c r="K20" s="40"/>
      <c r="L20" s="40"/>
      <c r="M20" s="40"/>
      <c r="N20" s="40"/>
    </row>
    <row r="21" spans="1:14" s="41" customFormat="1" ht="24" customHeight="1" outlineLevel="1" thickBot="1" x14ac:dyDescent="0.4">
      <c r="A21" s="40"/>
      <c r="B21" s="237" t="s">
        <v>72</v>
      </c>
      <c r="C21" s="237"/>
      <c r="D21" s="238" t="s">
        <v>207</v>
      </c>
      <c r="E21" s="238"/>
      <c r="F21" s="109">
        <v>0</v>
      </c>
      <c r="G21" s="72"/>
      <c r="H21" s="47" t="str">
        <f>IF(OR((D21=100),(D21=200)),"Zožal si oznamká zdarma :)","")</f>
        <v/>
      </c>
      <c r="I21" s="40"/>
      <c r="J21" s="40"/>
      <c r="K21" s="40"/>
      <c r="L21" s="40"/>
      <c r="M21" s="40"/>
      <c r="N21" s="40"/>
    </row>
    <row r="22" spans="1:14" s="41" customFormat="1" ht="24" customHeight="1" outlineLevel="1" thickBot="1" x14ac:dyDescent="0.4">
      <c r="A22" s="40"/>
      <c r="B22" s="232" t="s">
        <v>73</v>
      </c>
      <c r="C22" s="233"/>
      <c r="D22" s="234"/>
      <c r="E22" s="235"/>
      <c r="F22" s="73"/>
      <c r="G22" s="74">
        <v>0</v>
      </c>
      <c r="H22" s="70"/>
      <c r="I22" s="40"/>
      <c r="J22" s="40"/>
      <c r="K22" s="40"/>
      <c r="L22" s="40"/>
      <c r="M22" s="40"/>
      <c r="N22" s="40"/>
    </row>
    <row r="23" spans="1:14" s="41" customFormat="1" ht="24" customHeight="1" outlineLevel="1" thickBot="1" x14ac:dyDescent="0.4">
      <c r="A23" s="40"/>
      <c r="B23" s="232" t="s">
        <v>54</v>
      </c>
      <c r="C23" s="233"/>
      <c r="D23" s="234"/>
      <c r="E23" s="235"/>
      <c r="F23" s="75"/>
      <c r="G23" s="56">
        <f>SUM(G16:G21)-G22</f>
        <v>0</v>
      </c>
      <c r="H23" s="40"/>
      <c r="I23" s="40"/>
      <c r="J23" s="40"/>
      <c r="K23" s="40"/>
      <c r="L23" s="40"/>
      <c r="M23" s="40"/>
      <c r="N23" s="40"/>
    </row>
    <row r="24" spans="1:14" s="41" customFormat="1" ht="24" customHeight="1" x14ac:dyDescent="0.35">
      <c r="A24" s="40"/>
      <c r="B24" s="40"/>
      <c r="C24" s="40"/>
      <c r="D24" s="40"/>
      <c r="E24" s="42"/>
      <c r="F24" s="43"/>
      <c r="G24" s="40"/>
      <c r="H24" s="40"/>
      <c r="I24" s="40"/>
      <c r="J24" s="40"/>
      <c r="K24" s="40"/>
      <c r="L24" s="40"/>
      <c r="M24" s="40"/>
      <c r="N24" s="40"/>
    </row>
    <row r="25" spans="1:14" s="41" customFormat="1" ht="24" customHeight="1" outlineLevel="1" x14ac:dyDescent="0.35">
      <c r="A25" s="40"/>
      <c r="B25" s="236" t="s">
        <v>46</v>
      </c>
      <c r="C25" s="236"/>
      <c r="D25" s="43"/>
      <c r="E25" s="42"/>
      <c r="F25" s="43"/>
      <c r="G25" s="40"/>
      <c r="H25" s="40"/>
      <c r="I25" s="40"/>
      <c r="J25" s="40"/>
      <c r="K25" s="40"/>
      <c r="L25" s="40"/>
      <c r="M25" s="40"/>
      <c r="N25" s="40"/>
    </row>
    <row r="26" spans="1:14" s="41" customFormat="1" ht="24" customHeight="1" outlineLevel="1" x14ac:dyDescent="0.35">
      <c r="A26" s="40"/>
      <c r="B26" s="242"/>
      <c r="C26" s="243"/>
      <c r="D26" s="244" t="s">
        <v>37</v>
      </c>
      <c r="E26" s="244"/>
      <c r="F26" s="113" t="s">
        <v>47</v>
      </c>
      <c r="G26" s="113" t="s">
        <v>48</v>
      </c>
      <c r="H26" s="40"/>
      <c r="I26" s="40"/>
      <c r="J26" s="40"/>
      <c r="K26" s="40"/>
      <c r="L26" s="40"/>
      <c r="M26" s="40"/>
      <c r="N26" s="40"/>
    </row>
    <row r="27" spans="1:14" s="41" customFormat="1" ht="24" customHeight="1" outlineLevel="1" x14ac:dyDescent="0.35">
      <c r="A27" s="40"/>
      <c r="B27" s="239" t="s">
        <v>49</v>
      </c>
      <c r="C27" s="239"/>
      <c r="D27" s="240">
        <f>'objednávka stužky+doplnky'!$R$50</f>
        <v>0</v>
      </c>
      <c r="E27" s="241"/>
      <c r="F27" s="45">
        <f>IF(D27=0,0,IF(AND('objednávka stužky+doplnky'!M16="x",'objednávka stužky+doplnky'!T28="x"),0,IF(D27=0,0,IF('objednávka stužky+doplnky'!T27="x",Cenníky!$G$5,IF('objednávka stužky+doplnky'!T28="x",Cenníky!$G$4,IF('objednávka stužky+doplnky'!T29="x",Cenníky!$G$3,0))))))</f>
        <v>0</v>
      </c>
      <c r="G27" s="46">
        <f t="shared" ref="G27:G38" si="0">D27*F27</f>
        <v>0</v>
      </c>
      <c r="H27" s="47" t="str">
        <f>IF(AND(D27&gt;0,F27=0),"AKCIA ZDARMA","")</f>
        <v/>
      </c>
      <c r="I27" s="40"/>
      <c r="J27" s="40"/>
      <c r="K27" s="40"/>
      <c r="L27" s="40"/>
      <c r="M27" s="40"/>
      <c r="N27" s="40"/>
    </row>
    <row r="28" spans="1:14" s="41" customFormat="1" ht="24" customHeight="1" outlineLevel="1" x14ac:dyDescent="0.35">
      <c r="A28" s="40"/>
      <c r="B28" s="239" t="s">
        <v>171</v>
      </c>
      <c r="C28" s="239"/>
      <c r="D28" s="240">
        <f>'objednávka stužky+doplnky'!$O$63</f>
        <v>0</v>
      </c>
      <c r="E28" s="241"/>
      <c r="F28" s="45">
        <f>IF(D28=0,0,Cenníky!$G$9)</f>
        <v>0</v>
      </c>
      <c r="G28" s="46">
        <f t="shared" si="0"/>
        <v>0</v>
      </c>
      <c r="H28" s="40"/>
      <c r="I28" s="40"/>
      <c r="J28" s="40"/>
      <c r="K28" s="40"/>
      <c r="L28" s="40"/>
      <c r="M28" s="40"/>
      <c r="N28" s="40"/>
    </row>
    <row r="29" spans="1:14" s="41" customFormat="1" ht="24" customHeight="1" outlineLevel="1" x14ac:dyDescent="0.35">
      <c r="A29" s="40"/>
      <c r="B29" s="239" t="s">
        <v>173</v>
      </c>
      <c r="C29" s="239"/>
      <c r="D29" s="240">
        <f>'objednávka stužky+doplnky'!$O$64</f>
        <v>0</v>
      </c>
      <c r="E29" s="241"/>
      <c r="F29" s="45">
        <f>IF(D29=0,0,Cenníky!$G$8)</f>
        <v>0</v>
      </c>
      <c r="G29" s="46">
        <f t="shared" si="0"/>
        <v>0</v>
      </c>
      <c r="H29" s="40"/>
      <c r="I29" s="40"/>
      <c r="J29" s="40"/>
      <c r="K29" s="40"/>
      <c r="L29" s="40"/>
      <c r="M29" s="40"/>
      <c r="N29" s="40"/>
    </row>
    <row r="30" spans="1:14" s="41" customFormat="1" ht="24" customHeight="1" outlineLevel="1" x14ac:dyDescent="0.35">
      <c r="A30" s="40"/>
      <c r="B30" s="239" t="s">
        <v>172</v>
      </c>
      <c r="C30" s="239"/>
      <c r="D30" s="240">
        <f>'objednávka stužky+doplnky'!$O$65</f>
        <v>0</v>
      </c>
      <c r="E30" s="241"/>
      <c r="F30" s="45">
        <f>IF(D30=0,0,Cenníky!$G$7)</f>
        <v>0</v>
      </c>
      <c r="G30" s="46">
        <f t="shared" si="0"/>
        <v>0</v>
      </c>
      <c r="H30" s="40"/>
      <c r="I30" s="40"/>
      <c r="J30" s="40"/>
      <c r="K30" s="40"/>
      <c r="L30" s="40"/>
      <c r="M30" s="40"/>
      <c r="N30" s="40"/>
    </row>
    <row r="31" spans="1:14" s="41" customFormat="1" ht="24" customHeight="1" outlineLevel="1" x14ac:dyDescent="0.35">
      <c r="A31" s="40"/>
      <c r="B31" s="239" t="s">
        <v>178</v>
      </c>
      <c r="C31" s="239"/>
      <c r="D31" s="240">
        <f>'objednávka stužky+doplnky'!$L$74</f>
        <v>0</v>
      </c>
      <c r="E31" s="241"/>
      <c r="F31" s="45">
        <f>IF(D31=0,0,Cenníky!$G$17)</f>
        <v>0</v>
      </c>
      <c r="G31" s="46">
        <f t="shared" si="0"/>
        <v>0</v>
      </c>
      <c r="H31" s="40"/>
      <c r="I31" s="40"/>
      <c r="J31" s="40"/>
      <c r="K31" s="40"/>
      <c r="L31" s="40"/>
      <c r="M31" s="40"/>
      <c r="N31" s="40"/>
    </row>
    <row r="32" spans="1:14" s="41" customFormat="1" ht="24" customHeight="1" outlineLevel="1" x14ac:dyDescent="0.35">
      <c r="A32" s="40"/>
      <c r="B32" s="239" t="s">
        <v>179</v>
      </c>
      <c r="C32" s="239"/>
      <c r="D32" s="240">
        <f>'objednávka stužky+doplnky'!$L$75</f>
        <v>0</v>
      </c>
      <c r="E32" s="241"/>
      <c r="F32" s="45">
        <f>IF(D32=0,0,Cenníky!$G$16)</f>
        <v>0</v>
      </c>
      <c r="G32" s="46">
        <f t="shared" si="0"/>
        <v>0</v>
      </c>
      <c r="H32" s="40"/>
      <c r="I32" s="40"/>
      <c r="J32" s="40"/>
      <c r="K32" s="40"/>
      <c r="L32" s="40"/>
      <c r="M32" s="40"/>
      <c r="N32" s="40"/>
    </row>
    <row r="33" spans="1:14" s="41" customFormat="1" ht="24" customHeight="1" outlineLevel="1" x14ac:dyDescent="0.35">
      <c r="A33" s="40"/>
      <c r="B33" s="239" t="s">
        <v>50</v>
      </c>
      <c r="C33" s="239"/>
      <c r="D33" s="240">
        <f>'objednávka stužky+doplnky'!$L$76</f>
        <v>0</v>
      </c>
      <c r="E33" s="241"/>
      <c r="F33" s="45">
        <f>IF(D33=0,0,Cenníky!$G$15)</f>
        <v>0</v>
      </c>
      <c r="G33" s="46">
        <f t="shared" si="0"/>
        <v>0</v>
      </c>
      <c r="H33" s="40"/>
      <c r="I33" s="40"/>
      <c r="J33" s="40"/>
      <c r="K33" s="40"/>
      <c r="L33" s="40"/>
      <c r="M33" s="40"/>
      <c r="N33" s="40"/>
    </row>
    <row r="34" spans="1:14" s="41" customFormat="1" ht="24" customHeight="1" outlineLevel="1" x14ac:dyDescent="0.35">
      <c r="A34" s="40"/>
      <c r="B34" s="239" t="s">
        <v>180</v>
      </c>
      <c r="C34" s="239"/>
      <c r="D34" s="240">
        <f>'objednávka stužky+doplnky'!$L$83</f>
        <v>0</v>
      </c>
      <c r="E34" s="241"/>
      <c r="F34" s="45">
        <f>IF(D34=0,0,Cenníky!$G$13)</f>
        <v>0</v>
      </c>
      <c r="G34" s="46">
        <f t="shared" si="0"/>
        <v>0</v>
      </c>
      <c r="H34" s="40"/>
      <c r="I34" s="40"/>
      <c r="J34" s="40"/>
      <c r="K34" s="40"/>
      <c r="L34" s="40"/>
      <c r="M34" s="40"/>
      <c r="N34" s="40"/>
    </row>
    <row r="35" spans="1:14" s="41" customFormat="1" ht="24" customHeight="1" outlineLevel="1" x14ac:dyDescent="0.35">
      <c r="A35" s="40"/>
      <c r="B35" s="239" t="s">
        <v>181</v>
      </c>
      <c r="C35" s="239"/>
      <c r="D35" s="240">
        <f>'objednávka stužky+doplnky'!$L$84</f>
        <v>0</v>
      </c>
      <c r="E35" s="241"/>
      <c r="F35" s="45">
        <f>IF(D35=0,0,Cenníky!$G$12)</f>
        <v>0</v>
      </c>
      <c r="G35" s="46">
        <f t="shared" si="0"/>
        <v>0</v>
      </c>
      <c r="H35" s="40"/>
      <c r="I35" s="40"/>
      <c r="J35" s="40"/>
      <c r="K35" s="40"/>
      <c r="L35" s="40"/>
      <c r="M35" s="40"/>
      <c r="N35" s="40"/>
    </row>
    <row r="36" spans="1:14" s="41" customFormat="1" ht="24" customHeight="1" outlineLevel="1" x14ac:dyDescent="0.35">
      <c r="A36" s="40"/>
      <c r="B36" s="239" t="s">
        <v>51</v>
      </c>
      <c r="C36" s="239"/>
      <c r="D36" s="240">
        <f>'objednávka stužky+doplnky'!$L$85</f>
        <v>0</v>
      </c>
      <c r="E36" s="241"/>
      <c r="F36" s="45">
        <f>IF(D36=0,0,Cenníky!$G$11)</f>
        <v>0</v>
      </c>
      <c r="G36" s="46">
        <f t="shared" si="0"/>
        <v>0</v>
      </c>
      <c r="H36" s="40"/>
      <c r="I36" s="40"/>
      <c r="J36" s="40"/>
      <c r="K36" s="40"/>
      <c r="L36" s="40"/>
      <c r="M36" s="40"/>
      <c r="N36" s="40"/>
    </row>
    <row r="37" spans="1:14" s="41" customFormat="1" ht="24" customHeight="1" outlineLevel="1" x14ac:dyDescent="0.35">
      <c r="A37" s="40"/>
      <c r="B37" s="239" t="s">
        <v>52</v>
      </c>
      <c r="C37" s="239"/>
      <c r="D37" s="240">
        <f>'objednávka stužky+doplnky'!$L$90</f>
        <v>0</v>
      </c>
      <c r="E37" s="241"/>
      <c r="F37" s="45">
        <f>IF(D37=0,0,Cenníky!$G$19)</f>
        <v>0</v>
      </c>
      <c r="G37" s="46">
        <f t="shared" si="0"/>
        <v>0</v>
      </c>
      <c r="H37" s="47"/>
      <c r="I37" s="40"/>
      <c r="J37" s="40"/>
      <c r="K37" s="40"/>
      <c r="L37" s="40"/>
      <c r="M37" s="40"/>
      <c r="N37" s="40"/>
    </row>
    <row r="38" spans="1:14" s="41" customFormat="1" ht="24" customHeight="1" outlineLevel="1" x14ac:dyDescent="0.35">
      <c r="A38" s="40"/>
      <c r="B38" s="239" t="s">
        <v>53</v>
      </c>
      <c r="C38" s="239"/>
      <c r="D38" s="240">
        <f>'objednávka stužky+doplnky'!$AE$90</f>
        <v>0</v>
      </c>
      <c r="E38" s="241"/>
      <c r="F38" s="45">
        <f>IF(D38=0,0,Cenníky!$G$20)</f>
        <v>0</v>
      </c>
      <c r="G38" s="46">
        <f t="shared" si="0"/>
        <v>0</v>
      </c>
      <c r="H38" s="47"/>
      <c r="I38" s="40"/>
      <c r="J38" s="40"/>
      <c r="K38" s="40"/>
      <c r="L38" s="40"/>
      <c r="M38" s="40"/>
      <c r="N38" s="40"/>
    </row>
    <row r="39" spans="1:14" s="41" customFormat="1" ht="24" customHeight="1" outlineLevel="1" thickBot="1" x14ac:dyDescent="0.4">
      <c r="A39" s="40"/>
      <c r="B39" s="249"/>
      <c r="C39" s="249"/>
      <c r="D39" s="250"/>
      <c r="E39" s="250"/>
      <c r="F39" s="116"/>
      <c r="G39" s="116"/>
      <c r="H39" s="40"/>
      <c r="I39" s="40"/>
      <c r="J39" s="40"/>
      <c r="K39" s="40"/>
      <c r="L39" s="40"/>
      <c r="M39" s="40"/>
      <c r="N39" s="40"/>
    </row>
    <row r="40" spans="1:14" s="41" customFormat="1" ht="24" customHeight="1" outlineLevel="1" thickBot="1" x14ac:dyDescent="0.4">
      <c r="A40" s="40"/>
      <c r="B40" s="245" t="s">
        <v>54</v>
      </c>
      <c r="C40" s="246"/>
      <c r="D40" s="247"/>
      <c r="E40" s="247"/>
      <c r="F40" s="114"/>
      <c r="G40" s="60">
        <f>SUM(G27:G38)</f>
        <v>0</v>
      </c>
      <c r="H40" s="40"/>
      <c r="I40" s="40"/>
      <c r="J40" s="40"/>
      <c r="K40" s="40"/>
      <c r="L40" s="40"/>
      <c r="M40" s="40"/>
      <c r="N40" s="40"/>
    </row>
    <row r="41" spans="1:14" s="41" customFormat="1" ht="24" customHeight="1" x14ac:dyDescent="0.35">
      <c r="A41" s="40"/>
      <c r="B41" s="78"/>
      <c r="C41" s="78"/>
      <c r="D41" s="79"/>
      <c r="E41" s="79"/>
      <c r="F41" s="80"/>
      <c r="G41" s="81"/>
      <c r="H41" s="40"/>
      <c r="I41" s="40"/>
      <c r="J41" s="40"/>
      <c r="K41" s="40"/>
      <c r="L41" s="40"/>
      <c r="M41" s="40"/>
      <c r="N41" s="40"/>
    </row>
    <row r="42" spans="1:14" s="41" customFormat="1" ht="24" customHeight="1" outlineLevel="1" x14ac:dyDescent="0.35">
      <c r="A42" s="40"/>
      <c r="B42" s="248" t="s">
        <v>55</v>
      </c>
      <c r="C42" s="248"/>
      <c r="D42" s="48"/>
      <c r="E42" s="49"/>
      <c r="F42" s="50"/>
      <c r="G42" s="50"/>
      <c r="H42" s="40"/>
      <c r="I42" s="40"/>
      <c r="J42" s="40"/>
      <c r="K42" s="40"/>
      <c r="L42" s="40"/>
      <c r="M42" s="40"/>
      <c r="N42" s="40"/>
    </row>
    <row r="43" spans="1:14" s="41" customFormat="1" ht="24" customHeight="1" outlineLevel="1" x14ac:dyDescent="0.35">
      <c r="A43" s="40"/>
      <c r="B43" s="242"/>
      <c r="C43" s="243"/>
      <c r="D43" s="244" t="s">
        <v>37</v>
      </c>
      <c r="E43" s="244"/>
      <c r="F43" s="113" t="s">
        <v>47</v>
      </c>
      <c r="G43" s="113" t="s">
        <v>48</v>
      </c>
      <c r="H43" s="40"/>
      <c r="I43" s="40"/>
      <c r="J43" s="40"/>
      <c r="K43" s="40"/>
      <c r="L43" s="40"/>
      <c r="M43" s="40"/>
      <c r="N43" s="40"/>
    </row>
    <row r="44" spans="1:14" s="41" customFormat="1" ht="23.25" outlineLevel="1" x14ac:dyDescent="0.35">
      <c r="A44" s="40"/>
      <c r="B44" s="239" t="s">
        <v>56</v>
      </c>
      <c r="C44" s="239"/>
      <c r="D44" s="241">
        <f>'objednávka stužky+doplnky'!$L$98</f>
        <v>0</v>
      </c>
      <c r="E44" s="241"/>
      <c r="F44" s="51">
        <f>IF(D44&gt;0,Cenníky!$G$25,0)</f>
        <v>0</v>
      </c>
      <c r="G44" s="46">
        <f>D44*F44</f>
        <v>0</v>
      </c>
      <c r="H44" s="47"/>
      <c r="I44" s="52"/>
      <c r="J44" s="52"/>
      <c r="K44" s="52"/>
      <c r="L44" s="52"/>
      <c r="M44" s="52"/>
      <c r="N44" s="52"/>
    </row>
    <row r="45" spans="1:14" s="41" customFormat="1" ht="24" customHeight="1" outlineLevel="1" x14ac:dyDescent="0.35">
      <c r="A45" s="40"/>
      <c r="B45" s="239" t="s">
        <v>57</v>
      </c>
      <c r="C45" s="239"/>
      <c r="D45" s="241">
        <f>SUM('objednávka stužky+doplnky'!$AE$98:$AH$101)</f>
        <v>0</v>
      </c>
      <c r="E45" s="241"/>
      <c r="F45" s="51">
        <f>IF('vyuctovanie (balik I.)'!D45&gt;0,Cenníky!$G$24,0)</f>
        <v>0</v>
      </c>
      <c r="G45" s="46">
        <f>D45*F45</f>
        <v>0</v>
      </c>
      <c r="H45" s="47"/>
      <c r="I45" s="110" t="str">
        <f>IF(D45=0,"",CONCATENATE('objednávka stužky+doplnky'!AJ98,"  ",'objednávka stužky+doplnky'!AJ99,"  ",'objednávka stužky+doplnky'!AJ100,"  ",'objednávka stužky+doplnky'!AJ101))</f>
        <v/>
      </c>
      <c r="J45" s="117"/>
      <c r="K45" s="117"/>
      <c r="L45" s="117"/>
      <c r="M45" s="117"/>
      <c r="N45" s="117"/>
    </row>
    <row r="46" spans="1:14" s="41" customFormat="1" ht="24" customHeight="1" outlineLevel="1" x14ac:dyDescent="0.35">
      <c r="A46" s="40"/>
      <c r="B46" s="239" t="s">
        <v>58</v>
      </c>
      <c r="C46" s="239"/>
      <c r="D46" s="241">
        <f>'objednávka stužky+doplnky'!$L$101</f>
        <v>0</v>
      </c>
      <c r="E46" s="241"/>
      <c r="F46" s="51">
        <f>IF(D46&gt;0,Cenníky!$G$26,0)</f>
        <v>0</v>
      </c>
      <c r="G46" s="46">
        <f>D46*F46</f>
        <v>0</v>
      </c>
      <c r="H46" s="47" t="str">
        <f>IF(AND(D46=0,F46=0),"",IF(AND($D46&gt;0,$F46=0),"ZDARMA",IF(F46=0.4,"50% zľava","35% zľava")))</f>
        <v/>
      </c>
      <c r="I46" s="47"/>
      <c r="J46" s="251" t="s">
        <v>207</v>
      </c>
      <c r="K46" s="251"/>
      <c r="L46" s="251"/>
      <c r="M46" s="251"/>
      <c r="N46" s="251"/>
    </row>
    <row r="47" spans="1:14" s="41" customFormat="1" ht="24" customHeight="1" outlineLevel="1" thickBot="1" x14ac:dyDescent="0.4">
      <c r="A47" s="40"/>
      <c r="B47" s="252" t="s">
        <v>59</v>
      </c>
      <c r="C47" s="252"/>
      <c r="D47" s="253"/>
      <c r="E47" s="253"/>
      <c r="F47" s="53"/>
      <c r="G47" s="54">
        <f>D47*F47</f>
        <v>0</v>
      </c>
      <c r="H47" s="40"/>
      <c r="I47" s="40"/>
      <c r="J47" s="40"/>
      <c r="K47" s="40"/>
      <c r="L47" s="40"/>
      <c r="M47" s="40"/>
      <c r="N47" s="40"/>
    </row>
    <row r="48" spans="1:14" s="41" customFormat="1" ht="24" customHeight="1" outlineLevel="1" thickBot="1" x14ac:dyDescent="0.4">
      <c r="A48" s="40"/>
      <c r="B48" s="254" t="s">
        <v>54</v>
      </c>
      <c r="C48" s="255"/>
      <c r="D48" s="256"/>
      <c r="E48" s="256"/>
      <c r="F48" s="112"/>
      <c r="G48" s="56">
        <f>SUM(G44:G47)</f>
        <v>0</v>
      </c>
      <c r="H48" s="40"/>
      <c r="I48" s="40"/>
      <c r="J48" s="40"/>
      <c r="K48" s="40"/>
      <c r="L48" s="40"/>
      <c r="M48" s="40"/>
      <c r="N48" s="40"/>
    </row>
    <row r="49" spans="1:14" s="41" customFormat="1" ht="24" customHeight="1" x14ac:dyDescent="0.35">
      <c r="A49" s="40"/>
      <c r="B49" s="248"/>
      <c r="C49" s="248"/>
      <c r="D49" s="248"/>
      <c r="E49" s="248"/>
      <c r="F49" s="57"/>
      <c r="G49" s="48"/>
      <c r="H49" s="40"/>
      <c r="I49" s="40"/>
      <c r="J49" s="40"/>
      <c r="K49" s="40"/>
      <c r="L49" s="40"/>
      <c r="M49" s="40"/>
      <c r="N49" s="40"/>
    </row>
    <row r="50" spans="1:14" s="41" customFormat="1" ht="24" customHeight="1" x14ac:dyDescent="0.35">
      <c r="A50" s="40"/>
      <c r="B50" s="257" t="s">
        <v>60</v>
      </c>
      <c r="C50" s="258"/>
      <c r="D50" s="259">
        <v>1</v>
      </c>
      <c r="E50" s="260"/>
      <c r="F50" s="83">
        <f>IF(SUM(G16:G21)&lt;149,5.9,0)</f>
        <v>5.9</v>
      </c>
      <c r="G50" s="58">
        <f>D50*F50</f>
        <v>5.9</v>
      </c>
      <c r="H50" s="47" t="str">
        <f>IF(F50=0,"ZDARMA","")</f>
        <v/>
      </c>
      <c r="I50" s="40"/>
      <c r="J50" s="40"/>
      <c r="K50" s="40"/>
      <c r="L50" s="40"/>
      <c r="M50" s="40"/>
      <c r="N50" s="40"/>
    </row>
    <row r="51" spans="1:14" s="41" customFormat="1" ht="24" customHeight="1" x14ac:dyDescent="0.35">
      <c r="A51" s="40"/>
      <c r="B51" s="239" t="s">
        <v>61</v>
      </c>
      <c r="C51" s="239"/>
      <c r="D51" s="263"/>
      <c r="E51" s="263"/>
      <c r="F51" s="51">
        <f>IF(D51&gt;0,5,0)</f>
        <v>0</v>
      </c>
      <c r="G51" s="58">
        <f>D51*F51</f>
        <v>0</v>
      </c>
      <c r="H51" s="40"/>
      <c r="I51" s="40"/>
      <c r="J51" s="40"/>
      <c r="K51" s="40"/>
      <c r="L51" s="40"/>
      <c r="M51" s="40"/>
      <c r="N51" s="40"/>
    </row>
    <row r="52" spans="1:14" s="59" customFormat="1" ht="24" customHeight="1" thickBot="1" x14ac:dyDescent="0.4">
      <c r="A52" s="40"/>
      <c r="B52" s="248"/>
      <c r="C52" s="248"/>
      <c r="D52" s="264"/>
      <c r="E52" s="264"/>
      <c r="F52" s="264"/>
      <c r="G52" s="84"/>
      <c r="H52" s="40"/>
      <c r="I52" s="40"/>
      <c r="J52" s="40"/>
      <c r="K52" s="40"/>
      <c r="L52" s="40"/>
      <c r="M52" s="40"/>
      <c r="N52" s="40"/>
    </row>
    <row r="53" spans="1:14" s="59" customFormat="1" ht="24" customHeight="1" thickBot="1" x14ac:dyDescent="0.4">
      <c r="A53" s="40"/>
      <c r="B53" s="265" t="s">
        <v>62</v>
      </c>
      <c r="C53" s="266"/>
      <c r="D53" s="266"/>
      <c r="E53" s="266"/>
      <c r="F53" s="267"/>
      <c r="G53" s="60">
        <f>G23+G40+G48+G50+G51</f>
        <v>5.9</v>
      </c>
      <c r="H53" s="40"/>
      <c r="I53" s="40"/>
      <c r="J53" s="40"/>
      <c r="K53" s="40"/>
      <c r="L53" s="40"/>
      <c r="M53" s="40"/>
      <c r="N53" s="40"/>
    </row>
    <row r="54" spans="1:14" s="59" customFormat="1" ht="24" customHeight="1" x14ac:dyDescent="0.35">
      <c r="A54" s="40"/>
      <c r="B54" s="115"/>
      <c r="C54" s="115"/>
      <c r="D54" s="57"/>
      <c r="E54" s="57"/>
      <c r="F54" s="57"/>
      <c r="G54" s="62"/>
      <c r="H54" s="40"/>
      <c r="I54" s="40"/>
      <c r="J54" s="40"/>
      <c r="K54" s="40"/>
      <c r="L54" s="40"/>
      <c r="M54" s="40"/>
      <c r="N54" s="40"/>
    </row>
    <row r="55" spans="1:14" s="59" customFormat="1" ht="24" customHeight="1" x14ac:dyDescent="0.35">
      <c r="A55" s="40"/>
      <c r="B55" s="115"/>
      <c r="C55" s="115"/>
      <c r="D55" s="57"/>
      <c r="E55" s="57"/>
      <c r="F55" s="57"/>
      <c r="G55" s="62"/>
      <c r="H55" s="40"/>
      <c r="I55" s="40"/>
      <c r="J55" s="40"/>
      <c r="K55" s="40"/>
      <c r="L55" s="40"/>
      <c r="M55" s="40"/>
      <c r="N55" s="40"/>
    </row>
    <row r="56" spans="1:14" s="63" customFormat="1" ht="24" customHeight="1" x14ac:dyDescent="0.35">
      <c r="A56" s="36"/>
      <c r="B56" s="36"/>
      <c r="C56" s="36"/>
      <c r="D56" s="36"/>
      <c r="E56" s="37"/>
      <c r="F56" s="38"/>
      <c r="G56" s="36"/>
      <c r="H56" s="36"/>
      <c r="I56" s="36"/>
      <c r="J56" s="36"/>
      <c r="K56" s="36"/>
      <c r="L56" s="36"/>
      <c r="M56" s="36"/>
      <c r="N56" s="36"/>
    </row>
    <row r="57" spans="1:14" s="39" customFormat="1" ht="24" customHeight="1" x14ac:dyDescent="0.35">
      <c r="A57" s="36"/>
      <c r="B57" s="261" t="s">
        <v>74</v>
      </c>
      <c r="C57" s="261"/>
      <c r="D57" s="261"/>
      <c r="E57" s="261"/>
      <c r="F57" s="261"/>
      <c r="G57" s="261"/>
      <c r="H57" s="261"/>
      <c r="I57" s="261"/>
      <c r="J57" s="261"/>
      <c r="K57" s="261"/>
      <c r="L57" s="261"/>
      <c r="M57" s="261"/>
      <c r="N57" s="261"/>
    </row>
    <row r="58" spans="1:14" s="39" customFormat="1" ht="24" customHeight="1" x14ac:dyDescent="0.35">
      <c r="A58" s="36"/>
      <c r="B58" s="261"/>
      <c r="C58" s="261"/>
      <c r="D58" s="261"/>
      <c r="E58" s="261"/>
      <c r="F58" s="261"/>
      <c r="G58" s="261"/>
      <c r="H58" s="261"/>
      <c r="I58" s="261"/>
      <c r="J58" s="261"/>
      <c r="K58" s="261"/>
      <c r="L58" s="261"/>
      <c r="M58" s="261"/>
      <c r="N58" s="261"/>
    </row>
    <row r="59" spans="1:14" s="39" customFormat="1" ht="24" customHeight="1" x14ac:dyDescent="0.35">
      <c r="A59" s="36"/>
      <c r="B59" s="36"/>
      <c r="C59" s="36"/>
      <c r="D59" s="36"/>
      <c r="E59" s="37"/>
      <c r="F59" s="38"/>
      <c r="G59" s="36"/>
      <c r="H59" s="36"/>
      <c r="I59" s="36"/>
      <c r="J59" s="36"/>
      <c r="K59" s="36"/>
      <c r="L59" s="36"/>
      <c r="M59" s="36"/>
      <c r="N59" s="36"/>
    </row>
    <row r="60" spans="1:14" s="39" customFormat="1" ht="24" customHeight="1" x14ac:dyDescent="0.35">
      <c r="A60" s="36"/>
      <c r="B60" s="262" t="s">
        <v>63</v>
      </c>
      <c r="C60" s="262"/>
      <c r="D60" s="36"/>
      <c r="E60" s="37"/>
      <c r="F60" s="38"/>
      <c r="G60" s="36"/>
      <c r="H60" s="36"/>
      <c r="I60" s="36"/>
      <c r="J60" s="36"/>
      <c r="K60" s="36"/>
      <c r="L60" s="36"/>
      <c r="M60" s="36"/>
      <c r="N60" s="36"/>
    </row>
    <row r="61" spans="1:14" s="39" customFormat="1" ht="24" customHeight="1" x14ac:dyDescent="0.35">
      <c r="A61" s="36"/>
      <c r="B61" s="36"/>
      <c r="C61" s="36"/>
      <c r="D61" s="36"/>
      <c r="E61" s="37"/>
      <c r="F61" s="38"/>
      <c r="G61" s="36"/>
      <c r="H61" s="36"/>
      <c r="I61" s="36"/>
      <c r="J61" s="36"/>
      <c r="K61" s="36"/>
      <c r="L61" s="36"/>
      <c r="M61" s="36"/>
      <c r="N61" s="36"/>
    </row>
    <row r="62" spans="1:14" s="39" customFormat="1" ht="24" customHeight="1" x14ac:dyDescent="0.35">
      <c r="A62" s="36"/>
      <c r="B62" s="262" t="s">
        <v>64</v>
      </c>
      <c r="C62" s="262"/>
      <c r="D62" s="36"/>
      <c r="E62" s="37"/>
      <c r="F62" s="38"/>
      <c r="G62" s="36"/>
      <c r="H62" s="36"/>
      <c r="I62" s="36"/>
      <c r="J62" s="36"/>
      <c r="K62" s="36"/>
      <c r="L62" s="36"/>
      <c r="M62" s="36"/>
      <c r="N62" s="36"/>
    </row>
    <row r="63" spans="1:14" ht="15" customHeight="1" x14ac:dyDescent="0.2">
      <c r="A63" s="1"/>
      <c r="B63" s="1"/>
      <c r="C63" s="1"/>
      <c r="D63" s="1"/>
      <c r="E63" s="32"/>
      <c r="F63" s="33"/>
      <c r="G63" s="1"/>
      <c r="H63" s="1"/>
      <c r="I63" s="1"/>
      <c r="J63" s="1"/>
      <c r="K63" s="1"/>
      <c r="L63" s="1"/>
      <c r="M63" s="1"/>
      <c r="N63" s="1"/>
    </row>
    <row r="64" spans="1:14" ht="15" customHeight="1" x14ac:dyDescent="0.2">
      <c r="A64" s="1"/>
    </row>
  </sheetData>
  <mergeCells count="91">
    <mergeCell ref="B7:C7"/>
    <mergeCell ref="E7:G7"/>
    <mergeCell ref="B2:G3"/>
    <mergeCell ref="H2:I4"/>
    <mergeCell ref="B5:C5"/>
    <mergeCell ref="B6:C6"/>
    <mergeCell ref="E6:G6"/>
    <mergeCell ref="B8:C8"/>
    <mergeCell ref="E8:G8"/>
    <mergeCell ref="B9:C9"/>
    <mergeCell ref="E9:G9"/>
    <mergeCell ref="B10:C10"/>
    <mergeCell ref="E10:G10"/>
    <mergeCell ref="B11:C11"/>
    <mergeCell ref="E11:G11"/>
    <mergeCell ref="B12:C12"/>
    <mergeCell ref="E12:G12"/>
    <mergeCell ref="B15:C15"/>
    <mergeCell ref="D15:E15"/>
    <mergeCell ref="B16:C16"/>
    <mergeCell ref="D16:E16"/>
    <mergeCell ref="B17:C17"/>
    <mergeCell ref="D17:E17"/>
    <mergeCell ref="B18:C18"/>
    <mergeCell ref="D18:E18"/>
    <mergeCell ref="B26:C26"/>
    <mergeCell ref="D26:E26"/>
    <mergeCell ref="B19:C19"/>
    <mergeCell ref="D19:E19"/>
    <mergeCell ref="B20:C20"/>
    <mergeCell ref="D20:E20"/>
    <mergeCell ref="B21:C21"/>
    <mergeCell ref="D21:E21"/>
    <mergeCell ref="B22:C22"/>
    <mergeCell ref="D22:E22"/>
    <mergeCell ref="B23:C23"/>
    <mergeCell ref="D23:E23"/>
    <mergeCell ref="B25:C25"/>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43:C43"/>
    <mergeCell ref="D43:E43"/>
    <mergeCell ref="B36:C36"/>
    <mergeCell ref="D36:E36"/>
    <mergeCell ref="B37:C37"/>
    <mergeCell ref="D37:E37"/>
    <mergeCell ref="B38:C38"/>
    <mergeCell ref="D38:E38"/>
    <mergeCell ref="B39:C39"/>
    <mergeCell ref="D39:E39"/>
    <mergeCell ref="B40:C40"/>
    <mergeCell ref="D40:E40"/>
    <mergeCell ref="B42:C42"/>
    <mergeCell ref="B49:E49"/>
    <mergeCell ref="B44:C44"/>
    <mergeCell ref="D44:E44"/>
    <mergeCell ref="B45:C45"/>
    <mergeCell ref="D45:E45"/>
    <mergeCell ref="B46:C46"/>
    <mergeCell ref="D46:E46"/>
    <mergeCell ref="J46:N46"/>
    <mergeCell ref="B47:C47"/>
    <mergeCell ref="D47:E47"/>
    <mergeCell ref="B48:C48"/>
    <mergeCell ref="D48:E48"/>
    <mergeCell ref="B53:F53"/>
    <mergeCell ref="B57:N58"/>
    <mergeCell ref="B60:C60"/>
    <mergeCell ref="B62:C62"/>
    <mergeCell ref="B50:C50"/>
    <mergeCell ref="D50:E50"/>
    <mergeCell ref="B51:C51"/>
    <mergeCell ref="D51:E51"/>
    <mergeCell ref="B52:C52"/>
    <mergeCell ref="D52:F52"/>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zoomScale="80" zoomScaleNormal="80" workbookViewId="0">
      <selection activeCell="G51" sqref="G51"/>
    </sheetView>
  </sheetViews>
  <sheetFormatPr defaultRowHeight="12.75" outlineLevelRow="1" x14ac:dyDescent="0.2"/>
  <cols>
    <col min="1" max="1" width="9.140625" style="34"/>
    <col min="2" max="2" width="16.5703125" style="34" bestFit="1" customWidth="1"/>
    <col min="3" max="3" width="48.28515625" style="34" customWidth="1"/>
    <col min="4" max="4" width="3.42578125" style="34" customWidth="1"/>
    <col min="5" max="5" width="15.5703125" style="64" customWidth="1"/>
    <col min="6" max="6" width="15.5703125" style="65" customWidth="1"/>
    <col min="7" max="7" width="19.28515625" style="34" customWidth="1"/>
    <col min="8" max="8" width="10" style="34" bestFit="1" customWidth="1"/>
    <col min="9" max="256" width="9.140625" style="34"/>
    <col min="257" max="257" width="16.5703125" style="34" bestFit="1" customWidth="1"/>
    <col min="258" max="258" width="48.28515625" style="34" customWidth="1"/>
    <col min="259" max="259" width="3.42578125" style="34" customWidth="1"/>
    <col min="260" max="261" width="15.5703125" style="34" customWidth="1"/>
    <col min="262" max="262" width="19.28515625" style="34" customWidth="1"/>
    <col min="263" max="263" width="10" style="34" bestFit="1" customWidth="1"/>
    <col min="264" max="512" width="9.140625" style="34"/>
    <col min="513" max="513" width="16.5703125" style="34" bestFit="1" customWidth="1"/>
    <col min="514" max="514" width="48.28515625" style="34" customWidth="1"/>
    <col min="515" max="515" width="3.42578125" style="34" customWidth="1"/>
    <col min="516" max="517" width="15.5703125" style="34" customWidth="1"/>
    <col min="518" max="518" width="19.28515625" style="34" customWidth="1"/>
    <col min="519" max="519" width="10" style="34" bestFit="1" customWidth="1"/>
    <col min="520" max="768" width="9.140625" style="34"/>
    <col min="769" max="769" width="16.5703125" style="34" bestFit="1" customWidth="1"/>
    <col min="770" max="770" width="48.28515625" style="34" customWidth="1"/>
    <col min="771" max="771" width="3.42578125" style="34" customWidth="1"/>
    <col min="772" max="773" width="15.5703125" style="34" customWidth="1"/>
    <col min="774" max="774" width="19.28515625" style="34" customWidth="1"/>
    <col min="775" max="775" width="10" style="34" bestFit="1" customWidth="1"/>
    <col min="776" max="1024" width="9.140625" style="34"/>
    <col min="1025" max="1025" width="16.5703125" style="34" bestFit="1" customWidth="1"/>
    <col min="1026" max="1026" width="48.28515625" style="34" customWidth="1"/>
    <col min="1027" max="1027" width="3.42578125" style="34" customWidth="1"/>
    <col min="1028" max="1029" width="15.5703125" style="34" customWidth="1"/>
    <col min="1030" max="1030" width="19.28515625" style="34" customWidth="1"/>
    <col min="1031" max="1031" width="10" style="34" bestFit="1" customWidth="1"/>
    <col min="1032" max="1280" width="9.140625" style="34"/>
    <col min="1281" max="1281" width="16.5703125" style="34" bestFit="1" customWidth="1"/>
    <col min="1282" max="1282" width="48.28515625" style="34" customWidth="1"/>
    <col min="1283" max="1283" width="3.42578125" style="34" customWidth="1"/>
    <col min="1284" max="1285" width="15.5703125" style="34" customWidth="1"/>
    <col min="1286" max="1286" width="19.28515625" style="34" customWidth="1"/>
    <col min="1287" max="1287" width="10" style="34" bestFit="1" customWidth="1"/>
    <col min="1288" max="1536" width="9.140625" style="34"/>
    <col min="1537" max="1537" width="16.5703125" style="34" bestFit="1" customWidth="1"/>
    <col min="1538" max="1538" width="48.28515625" style="34" customWidth="1"/>
    <col min="1539" max="1539" width="3.42578125" style="34" customWidth="1"/>
    <col min="1540" max="1541" width="15.5703125" style="34" customWidth="1"/>
    <col min="1542" max="1542" width="19.28515625" style="34" customWidth="1"/>
    <col min="1543" max="1543" width="10" style="34" bestFit="1" customWidth="1"/>
    <col min="1544" max="1792" width="9.140625" style="34"/>
    <col min="1793" max="1793" width="16.5703125" style="34" bestFit="1" customWidth="1"/>
    <col min="1794" max="1794" width="48.28515625" style="34" customWidth="1"/>
    <col min="1795" max="1795" width="3.42578125" style="34" customWidth="1"/>
    <col min="1796" max="1797" width="15.5703125" style="34" customWidth="1"/>
    <col min="1798" max="1798" width="19.28515625" style="34" customWidth="1"/>
    <col min="1799" max="1799" width="10" style="34" bestFit="1" customWidth="1"/>
    <col min="1800" max="2048" width="9.140625" style="34"/>
    <col min="2049" max="2049" width="16.5703125" style="34" bestFit="1" customWidth="1"/>
    <col min="2050" max="2050" width="48.28515625" style="34" customWidth="1"/>
    <col min="2051" max="2051" width="3.42578125" style="34" customWidth="1"/>
    <col min="2052" max="2053" width="15.5703125" style="34" customWidth="1"/>
    <col min="2054" max="2054" width="19.28515625" style="34" customWidth="1"/>
    <col min="2055" max="2055" width="10" style="34" bestFit="1" customWidth="1"/>
    <col min="2056" max="2304" width="9.140625" style="34"/>
    <col min="2305" max="2305" width="16.5703125" style="34" bestFit="1" customWidth="1"/>
    <col min="2306" max="2306" width="48.28515625" style="34" customWidth="1"/>
    <col min="2307" max="2307" width="3.42578125" style="34" customWidth="1"/>
    <col min="2308" max="2309" width="15.5703125" style="34" customWidth="1"/>
    <col min="2310" max="2310" width="19.28515625" style="34" customWidth="1"/>
    <col min="2311" max="2311" width="10" style="34" bestFit="1" customWidth="1"/>
    <col min="2312" max="2560" width="9.140625" style="34"/>
    <col min="2561" max="2561" width="16.5703125" style="34" bestFit="1" customWidth="1"/>
    <col min="2562" max="2562" width="48.28515625" style="34" customWidth="1"/>
    <col min="2563" max="2563" width="3.42578125" style="34" customWidth="1"/>
    <col min="2564" max="2565" width="15.5703125" style="34" customWidth="1"/>
    <col min="2566" max="2566" width="19.28515625" style="34" customWidth="1"/>
    <col min="2567" max="2567" width="10" style="34" bestFit="1" customWidth="1"/>
    <col min="2568" max="2816" width="9.140625" style="34"/>
    <col min="2817" max="2817" width="16.5703125" style="34" bestFit="1" customWidth="1"/>
    <col min="2818" max="2818" width="48.28515625" style="34" customWidth="1"/>
    <col min="2819" max="2819" width="3.42578125" style="34" customWidth="1"/>
    <col min="2820" max="2821" width="15.5703125" style="34" customWidth="1"/>
    <col min="2822" max="2822" width="19.28515625" style="34" customWidth="1"/>
    <col min="2823" max="2823" width="10" style="34" bestFit="1" customWidth="1"/>
    <col min="2824" max="3072" width="9.140625" style="34"/>
    <col min="3073" max="3073" width="16.5703125" style="34" bestFit="1" customWidth="1"/>
    <col min="3074" max="3074" width="48.28515625" style="34" customWidth="1"/>
    <col min="3075" max="3075" width="3.42578125" style="34" customWidth="1"/>
    <col min="3076" max="3077" width="15.5703125" style="34" customWidth="1"/>
    <col min="3078" max="3078" width="19.28515625" style="34" customWidth="1"/>
    <col min="3079" max="3079" width="10" style="34" bestFit="1" customWidth="1"/>
    <col min="3080" max="3328" width="9.140625" style="34"/>
    <col min="3329" max="3329" width="16.5703125" style="34" bestFit="1" customWidth="1"/>
    <col min="3330" max="3330" width="48.28515625" style="34" customWidth="1"/>
    <col min="3331" max="3331" width="3.42578125" style="34" customWidth="1"/>
    <col min="3332" max="3333" width="15.5703125" style="34" customWidth="1"/>
    <col min="3334" max="3334" width="19.28515625" style="34" customWidth="1"/>
    <col min="3335" max="3335" width="10" style="34" bestFit="1" customWidth="1"/>
    <col min="3336" max="3584" width="9.140625" style="34"/>
    <col min="3585" max="3585" width="16.5703125" style="34" bestFit="1" customWidth="1"/>
    <col min="3586" max="3586" width="48.28515625" style="34" customWidth="1"/>
    <col min="3587" max="3587" width="3.42578125" style="34" customWidth="1"/>
    <col min="3588" max="3589" width="15.5703125" style="34" customWidth="1"/>
    <col min="3590" max="3590" width="19.28515625" style="34" customWidth="1"/>
    <col min="3591" max="3591" width="10" style="34" bestFit="1" customWidth="1"/>
    <col min="3592" max="3840" width="9.140625" style="34"/>
    <col min="3841" max="3841" width="16.5703125" style="34" bestFit="1" customWidth="1"/>
    <col min="3842" max="3842" width="48.28515625" style="34" customWidth="1"/>
    <col min="3843" max="3843" width="3.42578125" style="34" customWidth="1"/>
    <col min="3844" max="3845" width="15.5703125" style="34" customWidth="1"/>
    <col min="3846" max="3846" width="19.28515625" style="34" customWidth="1"/>
    <col min="3847" max="3847" width="10" style="34" bestFit="1" customWidth="1"/>
    <col min="3848" max="4096" width="9.140625" style="34"/>
    <col min="4097" max="4097" width="16.5703125" style="34" bestFit="1" customWidth="1"/>
    <col min="4098" max="4098" width="48.28515625" style="34" customWidth="1"/>
    <col min="4099" max="4099" width="3.42578125" style="34" customWidth="1"/>
    <col min="4100" max="4101" width="15.5703125" style="34" customWidth="1"/>
    <col min="4102" max="4102" width="19.28515625" style="34" customWidth="1"/>
    <col min="4103" max="4103" width="10" style="34" bestFit="1" customWidth="1"/>
    <col min="4104" max="4352" width="9.140625" style="34"/>
    <col min="4353" max="4353" width="16.5703125" style="34" bestFit="1" customWidth="1"/>
    <col min="4354" max="4354" width="48.28515625" style="34" customWidth="1"/>
    <col min="4355" max="4355" width="3.42578125" style="34" customWidth="1"/>
    <col min="4356" max="4357" width="15.5703125" style="34" customWidth="1"/>
    <col min="4358" max="4358" width="19.28515625" style="34" customWidth="1"/>
    <col min="4359" max="4359" width="10" style="34" bestFit="1" customWidth="1"/>
    <col min="4360" max="4608" width="9.140625" style="34"/>
    <col min="4609" max="4609" width="16.5703125" style="34" bestFit="1" customWidth="1"/>
    <col min="4610" max="4610" width="48.28515625" style="34" customWidth="1"/>
    <col min="4611" max="4611" width="3.42578125" style="34" customWidth="1"/>
    <col min="4612" max="4613" width="15.5703125" style="34" customWidth="1"/>
    <col min="4614" max="4614" width="19.28515625" style="34" customWidth="1"/>
    <col min="4615" max="4615" width="10" style="34" bestFit="1" customWidth="1"/>
    <col min="4616" max="4864" width="9.140625" style="34"/>
    <col min="4865" max="4865" width="16.5703125" style="34" bestFit="1" customWidth="1"/>
    <col min="4866" max="4866" width="48.28515625" style="34" customWidth="1"/>
    <col min="4867" max="4867" width="3.42578125" style="34" customWidth="1"/>
    <col min="4868" max="4869" width="15.5703125" style="34" customWidth="1"/>
    <col min="4870" max="4870" width="19.28515625" style="34" customWidth="1"/>
    <col min="4871" max="4871" width="10" style="34" bestFit="1" customWidth="1"/>
    <col min="4872" max="5120" width="9.140625" style="34"/>
    <col min="5121" max="5121" width="16.5703125" style="34" bestFit="1" customWidth="1"/>
    <col min="5122" max="5122" width="48.28515625" style="34" customWidth="1"/>
    <col min="5123" max="5123" width="3.42578125" style="34" customWidth="1"/>
    <col min="5124" max="5125" width="15.5703125" style="34" customWidth="1"/>
    <col min="5126" max="5126" width="19.28515625" style="34" customWidth="1"/>
    <col min="5127" max="5127" width="10" style="34" bestFit="1" customWidth="1"/>
    <col min="5128" max="5376" width="9.140625" style="34"/>
    <col min="5377" max="5377" width="16.5703125" style="34" bestFit="1" customWidth="1"/>
    <col min="5378" max="5378" width="48.28515625" style="34" customWidth="1"/>
    <col min="5379" max="5379" width="3.42578125" style="34" customWidth="1"/>
    <col min="5380" max="5381" width="15.5703125" style="34" customWidth="1"/>
    <col min="5382" max="5382" width="19.28515625" style="34" customWidth="1"/>
    <col min="5383" max="5383" width="10" style="34" bestFit="1" customWidth="1"/>
    <col min="5384" max="5632" width="9.140625" style="34"/>
    <col min="5633" max="5633" width="16.5703125" style="34" bestFit="1" customWidth="1"/>
    <col min="5634" max="5634" width="48.28515625" style="34" customWidth="1"/>
    <col min="5635" max="5635" width="3.42578125" style="34" customWidth="1"/>
    <col min="5636" max="5637" width="15.5703125" style="34" customWidth="1"/>
    <col min="5638" max="5638" width="19.28515625" style="34" customWidth="1"/>
    <col min="5639" max="5639" width="10" style="34" bestFit="1" customWidth="1"/>
    <col min="5640" max="5888" width="9.140625" style="34"/>
    <col min="5889" max="5889" width="16.5703125" style="34" bestFit="1" customWidth="1"/>
    <col min="5890" max="5890" width="48.28515625" style="34" customWidth="1"/>
    <col min="5891" max="5891" width="3.42578125" style="34" customWidth="1"/>
    <col min="5892" max="5893" width="15.5703125" style="34" customWidth="1"/>
    <col min="5894" max="5894" width="19.28515625" style="34" customWidth="1"/>
    <col min="5895" max="5895" width="10" style="34" bestFit="1" customWidth="1"/>
    <col min="5896" max="6144" width="9.140625" style="34"/>
    <col min="6145" max="6145" width="16.5703125" style="34" bestFit="1" customWidth="1"/>
    <col min="6146" max="6146" width="48.28515625" style="34" customWidth="1"/>
    <col min="6147" max="6147" width="3.42578125" style="34" customWidth="1"/>
    <col min="6148" max="6149" width="15.5703125" style="34" customWidth="1"/>
    <col min="6150" max="6150" width="19.28515625" style="34" customWidth="1"/>
    <col min="6151" max="6151" width="10" style="34" bestFit="1" customWidth="1"/>
    <col min="6152" max="6400" width="9.140625" style="34"/>
    <col min="6401" max="6401" width="16.5703125" style="34" bestFit="1" customWidth="1"/>
    <col min="6402" max="6402" width="48.28515625" style="34" customWidth="1"/>
    <col min="6403" max="6403" width="3.42578125" style="34" customWidth="1"/>
    <col min="6404" max="6405" width="15.5703125" style="34" customWidth="1"/>
    <col min="6406" max="6406" width="19.28515625" style="34" customWidth="1"/>
    <col min="6407" max="6407" width="10" style="34" bestFit="1" customWidth="1"/>
    <col min="6408" max="6656" width="9.140625" style="34"/>
    <col min="6657" max="6657" width="16.5703125" style="34" bestFit="1" customWidth="1"/>
    <col min="6658" max="6658" width="48.28515625" style="34" customWidth="1"/>
    <col min="6659" max="6659" width="3.42578125" style="34" customWidth="1"/>
    <col min="6660" max="6661" width="15.5703125" style="34" customWidth="1"/>
    <col min="6662" max="6662" width="19.28515625" style="34" customWidth="1"/>
    <col min="6663" max="6663" width="10" style="34" bestFit="1" customWidth="1"/>
    <col min="6664" max="6912" width="9.140625" style="34"/>
    <col min="6913" max="6913" width="16.5703125" style="34" bestFit="1" customWidth="1"/>
    <col min="6914" max="6914" width="48.28515625" style="34" customWidth="1"/>
    <col min="6915" max="6915" width="3.42578125" style="34" customWidth="1"/>
    <col min="6916" max="6917" width="15.5703125" style="34" customWidth="1"/>
    <col min="6918" max="6918" width="19.28515625" style="34" customWidth="1"/>
    <col min="6919" max="6919" width="10" style="34" bestFit="1" customWidth="1"/>
    <col min="6920" max="7168" width="9.140625" style="34"/>
    <col min="7169" max="7169" width="16.5703125" style="34" bestFit="1" customWidth="1"/>
    <col min="7170" max="7170" width="48.28515625" style="34" customWidth="1"/>
    <col min="7171" max="7171" width="3.42578125" style="34" customWidth="1"/>
    <col min="7172" max="7173" width="15.5703125" style="34" customWidth="1"/>
    <col min="7174" max="7174" width="19.28515625" style="34" customWidth="1"/>
    <col min="7175" max="7175" width="10" style="34" bestFit="1" customWidth="1"/>
    <col min="7176" max="7424" width="9.140625" style="34"/>
    <col min="7425" max="7425" width="16.5703125" style="34" bestFit="1" customWidth="1"/>
    <col min="7426" max="7426" width="48.28515625" style="34" customWidth="1"/>
    <col min="7427" max="7427" width="3.42578125" style="34" customWidth="1"/>
    <col min="7428" max="7429" width="15.5703125" style="34" customWidth="1"/>
    <col min="7430" max="7430" width="19.28515625" style="34" customWidth="1"/>
    <col min="7431" max="7431" width="10" style="34" bestFit="1" customWidth="1"/>
    <col min="7432" max="7680" width="9.140625" style="34"/>
    <col min="7681" max="7681" width="16.5703125" style="34" bestFit="1" customWidth="1"/>
    <col min="7682" max="7682" width="48.28515625" style="34" customWidth="1"/>
    <col min="7683" max="7683" width="3.42578125" style="34" customWidth="1"/>
    <col min="7684" max="7685" width="15.5703125" style="34" customWidth="1"/>
    <col min="7686" max="7686" width="19.28515625" style="34" customWidth="1"/>
    <col min="7687" max="7687" width="10" style="34" bestFit="1" customWidth="1"/>
    <col min="7688" max="7936" width="9.140625" style="34"/>
    <col min="7937" max="7937" width="16.5703125" style="34" bestFit="1" customWidth="1"/>
    <col min="7938" max="7938" width="48.28515625" style="34" customWidth="1"/>
    <col min="7939" max="7939" width="3.42578125" style="34" customWidth="1"/>
    <col min="7940" max="7941" width="15.5703125" style="34" customWidth="1"/>
    <col min="7942" max="7942" width="19.28515625" style="34" customWidth="1"/>
    <col min="7943" max="7943" width="10" style="34" bestFit="1" customWidth="1"/>
    <col min="7944" max="8192" width="9.140625" style="34"/>
    <col min="8193" max="8193" width="16.5703125" style="34" bestFit="1" customWidth="1"/>
    <col min="8194" max="8194" width="48.28515625" style="34" customWidth="1"/>
    <col min="8195" max="8195" width="3.42578125" style="34" customWidth="1"/>
    <col min="8196" max="8197" width="15.5703125" style="34" customWidth="1"/>
    <col min="8198" max="8198" width="19.28515625" style="34" customWidth="1"/>
    <col min="8199" max="8199" width="10" style="34" bestFit="1" customWidth="1"/>
    <col min="8200" max="8448" width="9.140625" style="34"/>
    <col min="8449" max="8449" width="16.5703125" style="34" bestFit="1" customWidth="1"/>
    <col min="8450" max="8450" width="48.28515625" style="34" customWidth="1"/>
    <col min="8451" max="8451" width="3.42578125" style="34" customWidth="1"/>
    <col min="8452" max="8453" width="15.5703125" style="34" customWidth="1"/>
    <col min="8454" max="8454" width="19.28515625" style="34" customWidth="1"/>
    <col min="8455" max="8455" width="10" style="34" bestFit="1" customWidth="1"/>
    <col min="8456" max="8704" width="9.140625" style="34"/>
    <col min="8705" max="8705" width="16.5703125" style="34" bestFit="1" customWidth="1"/>
    <col min="8706" max="8706" width="48.28515625" style="34" customWidth="1"/>
    <col min="8707" max="8707" width="3.42578125" style="34" customWidth="1"/>
    <col min="8708" max="8709" width="15.5703125" style="34" customWidth="1"/>
    <col min="8710" max="8710" width="19.28515625" style="34" customWidth="1"/>
    <col min="8711" max="8711" width="10" style="34" bestFit="1" customWidth="1"/>
    <col min="8712" max="8960" width="9.140625" style="34"/>
    <col min="8961" max="8961" width="16.5703125" style="34" bestFit="1" customWidth="1"/>
    <col min="8962" max="8962" width="48.28515625" style="34" customWidth="1"/>
    <col min="8963" max="8963" width="3.42578125" style="34" customWidth="1"/>
    <col min="8964" max="8965" width="15.5703125" style="34" customWidth="1"/>
    <col min="8966" max="8966" width="19.28515625" style="34" customWidth="1"/>
    <col min="8967" max="8967" width="10" style="34" bestFit="1" customWidth="1"/>
    <col min="8968" max="9216" width="9.140625" style="34"/>
    <col min="9217" max="9217" width="16.5703125" style="34" bestFit="1" customWidth="1"/>
    <col min="9218" max="9218" width="48.28515625" style="34" customWidth="1"/>
    <col min="9219" max="9219" width="3.42578125" style="34" customWidth="1"/>
    <col min="9220" max="9221" width="15.5703125" style="34" customWidth="1"/>
    <col min="9222" max="9222" width="19.28515625" style="34" customWidth="1"/>
    <col min="9223" max="9223" width="10" style="34" bestFit="1" customWidth="1"/>
    <col min="9224" max="9472" width="9.140625" style="34"/>
    <col min="9473" max="9473" width="16.5703125" style="34" bestFit="1" customWidth="1"/>
    <col min="9474" max="9474" width="48.28515625" style="34" customWidth="1"/>
    <col min="9475" max="9475" width="3.42578125" style="34" customWidth="1"/>
    <col min="9476" max="9477" width="15.5703125" style="34" customWidth="1"/>
    <col min="9478" max="9478" width="19.28515625" style="34" customWidth="1"/>
    <col min="9479" max="9479" width="10" style="34" bestFit="1" customWidth="1"/>
    <col min="9480" max="9728" width="9.140625" style="34"/>
    <col min="9729" max="9729" width="16.5703125" style="34" bestFit="1" customWidth="1"/>
    <col min="9730" max="9730" width="48.28515625" style="34" customWidth="1"/>
    <col min="9731" max="9731" width="3.42578125" style="34" customWidth="1"/>
    <col min="9732" max="9733" width="15.5703125" style="34" customWidth="1"/>
    <col min="9734" max="9734" width="19.28515625" style="34" customWidth="1"/>
    <col min="9735" max="9735" width="10" style="34" bestFit="1" customWidth="1"/>
    <col min="9736" max="9984" width="9.140625" style="34"/>
    <col min="9985" max="9985" width="16.5703125" style="34" bestFit="1" customWidth="1"/>
    <col min="9986" max="9986" width="48.28515625" style="34" customWidth="1"/>
    <col min="9987" max="9987" width="3.42578125" style="34" customWidth="1"/>
    <col min="9988" max="9989" width="15.5703125" style="34" customWidth="1"/>
    <col min="9990" max="9990" width="19.28515625" style="34" customWidth="1"/>
    <col min="9991" max="9991" width="10" style="34" bestFit="1" customWidth="1"/>
    <col min="9992" max="10240" width="9.140625" style="34"/>
    <col min="10241" max="10241" width="16.5703125" style="34" bestFit="1" customWidth="1"/>
    <col min="10242" max="10242" width="48.28515625" style="34" customWidth="1"/>
    <col min="10243" max="10243" width="3.42578125" style="34" customWidth="1"/>
    <col min="10244" max="10245" width="15.5703125" style="34" customWidth="1"/>
    <col min="10246" max="10246" width="19.28515625" style="34" customWidth="1"/>
    <col min="10247" max="10247" width="10" style="34" bestFit="1" customWidth="1"/>
    <col min="10248" max="10496" width="9.140625" style="34"/>
    <col min="10497" max="10497" width="16.5703125" style="34" bestFit="1" customWidth="1"/>
    <col min="10498" max="10498" width="48.28515625" style="34" customWidth="1"/>
    <col min="10499" max="10499" width="3.42578125" style="34" customWidth="1"/>
    <col min="10500" max="10501" width="15.5703125" style="34" customWidth="1"/>
    <col min="10502" max="10502" width="19.28515625" style="34" customWidth="1"/>
    <col min="10503" max="10503" width="10" style="34" bestFit="1" customWidth="1"/>
    <col min="10504" max="10752" width="9.140625" style="34"/>
    <col min="10753" max="10753" width="16.5703125" style="34" bestFit="1" customWidth="1"/>
    <col min="10754" max="10754" width="48.28515625" style="34" customWidth="1"/>
    <col min="10755" max="10755" width="3.42578125" style="34" customWidth="1"/>
    <col min="10756" max="10757" width="15.5703125" style="34" customWidth="1"/>
    <col min="10758" max="10758" width="19.28515625" style="34" customWidth="1"/>
    <col min="10759" max="10759" width="10" style="34" bestFit="1" customWidth="1"/>
    <col min="10760" max="11008" width="9.140625" style="34"/>
    <col min="11009" max="11009" width="16.5703125" style="34" bestFit="1" customWidth="1"/>
    <col min="11010" max="11010" width="48.28515625" style="34" customWidth="1"/>
    <col min="11011" max="11011" width="3.42578125" style="34" customWidth="1"/>
    <col min="11012" max="11013" width="15.5703125" style="34" customWidth="1"/>
    <col min="11014" max="11014" width="19.28515625" style="34" customWidth="1"/>
    <col min="11015" max="11015" width="10" style="34" bestFit="1" customWidth="1"/>
    <col min="11016" max="11264" width="9.140625" style="34"/>
    <col min="11265" max="11265" width="16.5703125" style="34" bestFit="1" customWidth="1"/>
    <col min="11266" max="11266" width="48.28515625" style="34" customWidth="1"/>
    <col min="11267" max="11267" width="3.42578125" style="34" customWidth="1"/>
    <col min="11268" max="11269" width="15.5703125" style="34" customWidth="1"/>
    <col min="11270" max="11270" width="19.28515625" style="34" customWidth="1"/>
    <col min="11271" max="11271" width="10" style="34" bestFit="1" customWidth="1"/>
    <col min="11272" max="11520" width="9.140625" style="34"/>
    <col min="11521" max="11521" width="16.5703125" style="34" bestFit="1" customWidth="1"/>
    <col min="11522" max="11522" width="48.28515625" style="34" customWidth="1"/>
    <col min="11523" max="11523" width="3.42578125" style="34" customWidth="1"/>
    <col min="11524" max="11525" width="15.5703125" style="34" customWidth="1"/>
    <col min="11526" max="11526" width="19.28515625" style="34" customWidth="1"/>
    <col min="11527" max="11527" width="10" style="34" bestFit="1" customWidth="1"/>
    <col min="11528" max="11776" width="9.140625" style="34"/>
    <col min="11777" max="11777" width="16.5703125" style="34" bestFit="1" customWidth="1"/>
    <col min="11778" max="11778" width="48.28515625" style="34" customWidth="1"/>
    <col min="11779" max="11779" width="3.42578125" style="34" customWidth="1"/>
    <col min="11780" max="11781" width="15.5703125" style="34" customWidth="1"/>
    <col min="11782" max="11782" width="19.28515625" style="34" customWidth="1"/>
    <col min="11783" max="11783" width="10" style="34" bestFit="1" customWidth="1"/>
    <col min="11784" max="12032" width="9.140625" style="34"/>
    <col min="12033" max="12033" width="16.5703125" style="34" bestFit="1" customWidth="1"/>
    <col min="12034" max="12034" width="48.28515625" style="34" customWidth="1"/>
    <col min="12035" max="12035" width="3.42578125" style="34" customWidth="1"/>
    <col min="12036" max="12037" width="15.5703125" style="34" customWidth="1"/>
    <col min="12038" max="12038" width="19.28515625" style="34" customWidth="1"/>
    <col min="12039" max="12039" width="10" style="34" bestFit="1" customWidth="1"/>
    <col min="12040" max="12288" width="9.140625" style="34"/>
    <col min="12289" max="12289" width="16.5703125" style="34" bestFit="1" customWidth="1"/>
    <col min="12290" max="12290" width="48.28515625" style="34" customWidth="1"/>
    <col min="12291" max="12291" width="3.42578125" style="34" customWidth="1"/>
    <col min="12292" max="12293" width="15.5703125" style="34" customWidth="1"/>
    <col min="12294" max="12294" width="19.28515625" style="34" customWidth="1"/>
    <col min="12295" max="12295" width="10" style="34" bestFit="1" customWidth="1"/>
    <col min="12296" max="12544" width="9.140625" style="34"/>
    <col min="12545" max="12545" width="16.5703125" style="34" bestFit="1" customWidth="1"/>
    <col min="12546" max="12546" width="48.28515625" style="34" customWidth="1"/>
    <col min="12547" max="12547" width="3.42578125" style="34" customWidth="1"/>
    <col min="12548" max="12549" width="15.5703125" style="34" customWidth="1"/>
    <col min="12550" max="12550" width="19.28515625" style="34" customWidth="1"/>
    <col min="12551" max="12551" width="10" style="34" bestFit="1" customWidth="1"/>
    <col min="12552" max="12800" width="9.140625" style="34"/>
    <col min="12801" max="12801" width="16.5703125" style="34" bestFit="1" customWidth="1"/>
    <col min="12802" max="12802" width="48.28515625" style="34" customWidth="1"/>
    <col min="12803" max="12803" width="3.42578125" style="34" customWidth="1"/>
    <col min="12804" max="12805" width="15.5703125" style="34" customWidth="1"/>
    <col min="12806" max="12806" width="19.28515625" style="34" customWidth="1"/>
    <col min="12807" max="12807" width="10" style="34" bestFit="1" customWidth="1"/>
    <col min="12808" max="13056" width="9.140625" style="34"/>
    <col min="13057" max="13057" width="16.5703125" style="34" bestFit="1" customWidth="1"/>
    <col min="13058" max="13058" width="48.28515625" style="34" customWidth="1"/>
    <col min="13059" max="13059" width="3.42578125" style="34" customWidth="1"/>
    <col min="13060" max="13061" width="15.5703125" style="34" customWidth="1"/>
    <col min="13062" max="13062" width="19.28515625" style="34" customWidth="1"/>
    <col min="13063" max="13063" width="10" style="34" bestFit="1" customWidth="1"/>
    <col min="13064" max="13312" width="9.140625" style="34"/>
    <col min="13313" max="13313" width="16.5703125" style="34" bestFit="1" customWidth="1"/>
    <col min="13314" max="13314" width="48.28515625" style="34" customWidth="1"/>
    <col min="13315" max="13315" width="3.42578125" style="34" customWidth="1"/>
    <col min="13316" max="13317" width="15.5703125" style="34" customWidth="1"/>
    <col min="13318" max="13318" width="19.28515625" style="34" customWidth="1"/>
    <col min="13319" max="13319" width="10" style="34" bestFit="1" customWidth="1"/>
    <col min="13320" max="13568" width="9.140625" style="34"/>
    <col min="13569" max="13569" width="16.5703125" style="34" bestFit="1" customWidth="1"/>
    <col min="13570" max="13570" width="48.28515625" style="34" customWidth="1"/>
    <col min="13571" max="13571" width="3.42578125" style="34" customWidth="1"/>
    <col min="13572" max="13573" width="15.5703125" style="34" customWidth="1"/>
    <col min="13574" max="13574" width="19.28515625" style="34" customWidth="1"/>
    <col min="13575" max="13575" width="10" style="34" bestFit="1" customWidth="1"/>
    <col min="13576" max="13824" width="9.140625" style="34"/>
    <col min="13825" max="13825" width="16.5703125" style="34" bestFit="1" customWidth="1"/>
    <col min="13826" max="13826" width="48.28515625" style="34" customWidth="1"/>
    <col min="13827" max="13827" width="3.42578125" style="34" customWidth="1"/>
    <col min="13828" max="13829" width="15.5703125" style="34" customWidth="1"/>
    <col min="13830" max="13830" width="19.28515625" style="34" customWidth="1"/>
    <col min="13831" max="13831" width="10" style="34" bestFit="1" customWidth="1"/>
    <col min="13832" max="14080" width="9.140625" style="34"/>
    <col min="14081" max="14081" width="16.5703125" style="34" bestFit="1" customWidth="1"/>
    <col min="14082" max="14082" width="48.28515625" style="34" customWidth="1"/>
    <col min="14083" max="14083" width="3.42578125" style="34" customWidth="1"/>
    <col min="14084" max="14085" width="15.5703125" style="34" customWidth="1"/>
    <col min="14086" max="14086" width="19.28515625" style="34" customWidth="1"/>
    <col min="14087" max="14087" width="10" style="34" bestFit="1" customWidth="1"/>
    <col min="14088" max="14336" width="9.140625" style="34"/>
    <col min="14337" max="14337" width="16.5703125" style="34" bestFit="1" customWidth="1"/>
    <col min="14338" max="14338" width="48.28515625" style="34" customWidth="1"/>
    <col min="14339" max="14339" width="3.42578125" style="34" customWidth="1"/>
    <col min="14340" max="14341" width="15.5703125" style="34" customWidth="1"/>
    <col min="14342" max="14342" width="19.28515625" style="34" customWidth="1"/>
    <col min="14343" max="14343" width="10" style="34" bestFit="1" customWidth="1"/>
    <col min="14344" max="14592" width="9.140625" style="34"/>
    <col min="14593" max="14593" width="16.5703125" style="34" bestFit="1" customWidth="1"/>
    <col min="14594" max="14594" width="48.28515625" style="34" customWidth="1"/>
    <col min="14595" max="14595" width="3.42578125" style="34" customWidth="1"/>
    <col min="14596" max="14597" width="15.5703125" style="34" customWidth="1"/>
    <col min="14598" max="14598" width="19.28515625" style="34" customWidth="1"/>
    <col min="14599" max="14599" width="10" style="34" bestFit="1" customWidth="1"/>
    <col min="14600" max="14848" width="9.140625" style="34"/>
    <col min="14849" max="14849" width="16.5703125" style="34" bestFit="1" customWidth="1"/>
    <col min="14850" max="14850" width="48.28515625" style="34" customWidth="1"/>
    <col min="14851" max="14851" width="3.42578125" style="34" customWidth="1"/>
    <col min="14852" max="14853" width="15.5703125" style="34" customWidth="1"/>
    <col min="14854" max="14854" width="19.28515625" style="34" customWidth="1"/>
    <col min="14855" max="14855" width="10" style="34" bestFit="1" customWidth="1"/>
    <col min="14856" max="15104" width="9.140625" style="34"/>
    <col min="15105" max="15105" width="16.5703125" style="34" bestFit="1" customWidth="1"/>
    <col min="15106" max="15106" width="48.28515625" style="34" customWidth="1"/>
    <col min="15107" max="15107" width="3.42578125" style="34" customWidth="1"/>
    <col min="15108" max="15109" width="15.5703125" style="34" customWidth="1"/>
    <col min="15110" max="15110" width="19.28515625" style="34" customWidth="1"/>
    <col min="15111" max="15111" width="10" style="34" bestFit="1" customWidth="1"/>
    <col min="15112" max="15360" width="9.140625" style="34"/>
    <col min="15361" max="15361" width="16.5703125" style="34" bestFit="1" customWidth="1"/>
    <col min="15362" max="15362" width="48.28515625" style="34" customWidth="1"/>
    <col min="15363" max="15363" width="3.42578125" style="34" customWidth="1"/>
    <col min="15364" max="15365" width="15.5703125" style="34" customWidth="1"/>
    <col min="15366" max="15366" width="19.28515625" style="34" customWidth="1"/>
    <col min="15367" max="15367" width="10" style="34" bestFit="1" customWidth="1"/>
    <col min="15368" max="15616" width="9.140625" style="34"/>
    <col min="15617" max="15617" width="16.5703125" style="34" bestFit="1" customWidth="1"/>
    <col min="15618" max="15618" width="48.28515625" style="34" customWidth="1"/>
    <col min="15619" max="15619" width="3.42578125" style="34" customWidth="1"/>
    <col min="15620" max="15621" width="15.5703125" style="34" customWidth="1"/>
    <col min="15622" max="15622" width="19.28515625" style="34" customWidth="1"/>
    <col min="15623" max="15623" width="10" style="34" bestFit="1" customWidth="1"/>
    <col min="15624" max="15872" width="9.140625" style="34"/>
    <col min="15873" max="15873" width="16.5703125" style="34" bestFit="1" customWidth="1"/>
    <col min="15874" max="15874" width="48.28515625" style="34" customWidth="1"/>
    <col min="15875" max="15875" width="3.42578125" style="34" customWidth="1"/>
    <col min="15876" max="15877" width="15.5703125" style="34" customWidth="1"/>
    <col min="15878" max="15878" width="19.28515625" style="34" customWidth="1"/>
    <col min="15879" max="15879" width="10" style="34" bestFit="1" customWidth="1"/>
    <col min="15880" max="16128" width="9.140625" style="34"/>
    <col min="16129" max="16129" width="16.5703125" style="34" bestFit="1" customWidth="1"/>
    <col min="16130" max="16130" width="48.28515625" style="34" customWidth="1"/>
    <col min="16131" max="16131" width="3.42578125" style="34" customWidth="1"/>
    <col min="16132" max="16133" width="15.5703125" style="34" customWidth="1"/>
    <col min="16134" max="16134" width="19.28515625" style="34" customWidth="1"/>
    <col min="16135" max="16135" width="10" style="34" bestFit="1" customWidth="1"/>
    <col min="16136" max="16384" width="9.140625" style="34"/>
  </cols>
  <sheetData>
    <row r="1" spans="1:14" x14ac:dyDescent="0.2">
      <c r="A1" s="1"/>
      <c r="B1" s="1"/>
      <c r="C1" s="1"/>
      <c r="D1" s="1"/>
      <c r="E1" s="32"/>
      <c r="F1" s="33"/>
      <c r="G1" s="1"/>
      <c r="H1" s="1"/>
      <c r="I1" s="1"/>
      <c r="J1" s="1"/>
      <c r="K1" s="1"/>
      <c r="L1" s="1"/>
      <c r="M1" s="1"/>
      <c r="N1" s="1"/>
    </row>
    <row r="2" spans="1:14" ht="14.25" customHeight="1" x14ac:dyDescent="0.2">
      <c r="A2" s="1"/>
      <c r="B2" s="211" t="s">
        <v>42</v>
      </c>
      <c r="C2" s="211"/>
      <c r="D2" s="211"/>
      <c r="E2" s="211"/>
      <c r="F2" s="211"/>
      <c r="G2" s="211"/>
      <c r="H2" s="212"/>
      <c r="I2" s="212"/>
      <c r="J2" s="35"/>
      <c r="K2" s="35"/>
      <c r="L2" s="35"/>
      <c r="M2" s="35"/>
      <c r="N2" s="35"/>
    </row>
    <row r="3" spans="1:14" ht="14.25" customHeight="1" x14ac:dyDescent="0.2">
      <c r="A3" s="1"/>
      <c r="B3" s="211"/>
      <c r="C3" s="211"/>
      <c r="D3" s="211"/>
      <c r="E3" s="211"/>
      <c r="F3" s="211"/>
      <c r="G3" s="211"/>
      <c r="H3" s="212"/>
      <c r="I3" s="212"/>
      <c r="J3" s="35"/>
      <c r="K3" s="35"/>
      <c r="L3" s="35"/>
      <c r="M3" s="35"/>
      <c r="N3" s="35"/>
    </row>
    <row r="4" spans="1:14" ht="12.75" customHeight="1" x14ac:dyDescent="0.2">
      <c r="A4" s="1"/>
      <c r="B4" s="1"/>
      <c r="C4" s="1"/>
      <c r="D4" s="1"/>
      <c r="E4" s="32"/>
      <c r="F4" s="33"/>
      <c r="G4" s="1"/>
      <c r="H4" s="212"/>
      <c r="I4" s="212"/>
      <c r="J4" s="1"/>
      <c r="K4" s="1"/>
      <c r="L4" s="1"/>
      <c r="M4" s="1"/>
      <c r="N4" s="1"/>
    </row>
    <row r="5" spans="1:14" s="39" customFormat="1" ht="24" customHeight="1" x14ac:dyDescent="0.35">
      <c r="A5" s="36"/>
      <c r="B5" s="213" t="s">
        <v>0</v>
      </c>
      <c r="C5" s="213"/>
      <c r="D5" s="36"/>
      <c r="E5" s="37"/>
      <c r="F5" s="38"/>
      <c r="G5" s="36"/>
      <c r="H5" s="36"/>
      <c r="I5" s="36"/>
      <c r="J5" s="36"/>
      <c r="K5" s="36"/>
      <c r="L5" s="36"/>
      <c r="M5" s="36"/>
      <c r="N5" s="36"/>
    </row>
    <row r="6" spans="1:14" s="67" customFormat="1" ht="24" customHeight="1" x14ac:dyDescent="0.3">
      <c r="A6" s="52"/>
      <c r="B6" s="214" t="s">
        <v>43</v>
      </c>
      <c r="C6" s="215"/>
      <c r="D6" s="111"/>
      <c r="E6" s="216">
        <f>'objednávka stužky+doplnky'!L8</f>
        <v>0</v>
      </c>
      <c r="F6" s="216"/>
      <c r="G6" s="217"/>
      <c r="H6" s="52"/>
      <c r="I6" s="52"/>
      <c r="J6" s="52"/>
      <c r="K6" s="52"/>
      <c r="L6" s="52"/>
      <c r="M6" s="52"/>
      <c r="N6" s="52"/>
    </row>
    <row r="7" spans="1:14" s="67" customFormat="1" ht="24" customHeight="1" x14ac:dyDescent="0.3">
      <c r="A7" s="52"/>
      <c r="B7" s="214" t="s">
        <v>4</v>
      </c>
      <c r="C7" s="215"/>
      <c r="D7" s="111"/>
      <c r="E7" s="218">
        <f>'objednávka stužky+doplnky'!L9</f>
        <v>0</v>
      </c>
      <c r="F7" s="216"/>
      <c r="G7" s="217"/>
      <c r="H7" s="52"/>
      <c r="I7" s="52"/>
      <c r="J7" s="52"/>
      <c r="K7" s="52"/>
      <c r="L7" s="52"/>
      <c r="M7" s="52"/>
      <c r="N7" s="52"/>
    </row>
    <row r="8" spans="1:14" s="67" customFormat="1" ht="24" customHeight="1" x14ac:dyDescent="0.3">
      <c r="A8" s="52"/>
      <c r="B8" s="221" t="s">
        <v>6</v>
      </c>
      <c r="C8" s="222"/>
      <c r="D8" s="111"/>
      <c r="E8" s="223">
        <f>'objednávka stužky+doplnky'!L10</f>
        <v>0</v>
      </c>
      <c r="F8" s="223"/>
      <c r="G8" s="224"/>
      <c r="H8" s="52"/>
      <c r="I8" s="52"/>
      <c r="J8" s="52"/>
      <c r="K8" s="52"/>
      <c r="L8" s="52"/>
      <c r="M8" s="52"/>
      <c r="N8" s="52"/>
    </row>
    <row r="9" spans="1:14" s="67" customFormat="1" ht="24" customHeight="1" x14ac:dyDescent="0.3">
      <c r="A9" s="52"/>
      <c r="B9" s="221" t="s">
        <v>44</v>
      </c>
      <c r="C9" s="222"/>
      <c r="D9" s="68"/>
      <c r="E9" s="225">
        <f>'objednávka stužky+doplnky'!L11</f>
        <v>0</v>
      </c>
      <c r="F9" s="226"/>
      <c r="G9" s="227"/>
      <c r="H9" s="52"/>
      <c r="I9" s="52"/>
      <c r="J9" s="52"/>
      <c r="K9" s="52"/>
      <c r="L9" s="52"/>
      <c r="M9" s="52"/>
      <c r="N9" s="52"/>
    </row>
    <row r="10" spans="1:14" s="67" customFormat="1" ht="24" customHeight="1" x14ac:dyDescent="0.3">
      <c r="A10" s="52"/>
      <c r="B10" s="214" t="s">
        <v>45</v>
      </c>
      <c r="C10" s="215"/>
      <c r="D10" s="68"/>
      <c r="E10" s="226">
        <f>'objednávka stužky+doplnky'!L13</f>
        <v>0</v>
      </c>
      <c r="F10" s="226"/>
      <c r="G10" s="227"/>
      <c r="H10" s="52"/>
      <c r="I10" s="52"/>
      <c r="J10" s="52"/>
      <c r="K10" s="52"/>
      <c r="L10" s="52"/>
      <c r="M10" s="52"/>
      <c r="N10" s="52"/>
    </row>
    <row r="11" spans="1:14" s="67" customFormat="1" ht="24" customHeight="1" x14ac:dyDescent="0.3">
      <c r="A11" s="52"/>
      <c r="B11" s="221" t="s">
        <v>12</v>
      </c>
      <c r="C11" s="222"/>
      <c r="D11" s="69"/>
      <c r="E11" s="228">
        <f>'objednávka stužky+doplnky'!L14</f>
        <v>0</v>
      </c>
      <c r="F11" s="228"/>
      <c r="G11" s="229"/>
      <c r="H11" s="52"/>
      <c r="I11" s="52"/>
      <c r="J11" s="52"/>
      <c r="K11" s="52"/>
      <c r="L11" s="52"/>
      <c r="M11" s="52"/>
      <c r="N11" s="52"/>
    </row>
    <row r="12" spans="1:14" s="67" customFormat="1" ht="24" customHeight="1" x14ac:dyDescent="0.3">
      <c r="A12" s="52"/>
      <c r="B12" s="221" t="s">
        <v>65</v>
      </c>
      <c r="C12" s="222"/>
      <c r="D12" s="69"/>
      <c r="E12" s="228"/>
      <c r="F12" s="228"/>
      <c r="G12" s="229"/>
      <c r="H12" s="52"/>
      <c r="I12" s="52"/>
      <c r="J12" s="52"/>
      <c r="K12" s="52"/>
      <c r="L12" s="52"/>
      <c r="M12" s="52"/>
      <c r="N12" s="52"/>
    </row>
    <row r="13" spans="1:14" s="41" customFormat="1" ht="24" customHeight="1" outlineLevel="1" x14ac:dyDescent="0.35">
      <c r="A13" s="40"/>
      <c r="B13" s="40"/>
      <c r="C13" s="40"/>
      <c r="D13" s="40"/>
      <c r="E13" s="42"/>
      <c r="F13" s="43"/>
      <c r="G13" s="40"/>
      <c r="H13" s="40"/>
      <c r="I13" s="40"/>
      <c r="J13" s="40"/>
      <c r="K13" s="40"/>
      <c r="L13" s="40"/>
      <c r="M13" s="40"/>
      <c r="N13" s="40"/>
    </row>
    <row r="14" spans="1:14" s="41" customFormat="1" ht="24" customHeight="1" outlineLevel="1" x14ac:dyDescent="0.35">
      <c r="A14" s="40"/>
      <c r="B14" s="70" t="s">
        <v>66</v>
      </c>
      <c r="C14" s="40"/>
      <c r="D14" s="40"/>
      <c r="E14" s="42"/>
      <c r="F14" s="43"/>
      <c r="G14" s="40"/>
      <c r="H14" s="40"/>
      <c r="I14" s="40"/>
      <c r="J14" s="40"/>
      <c r="K14" s="40"/>
      <c r="L14" s="40"/>
      <c r="M14" s="40"/>
      <c r="N14" s="40"/>
    </row>
    <row r="15" spans="1:14" s="41" customFormat="1" ht="24" customHeight="1" outlineLevel="1" x14ac:dyDescent="0.35">
      <c r="A15" s="40"/>
      <c r="B15" s="230"/>
      <c r="C15" s="231"/>
      <c r="D15" s="219" t="s">
        <v>37</v>
      </c>
      <c r="E15" s="220"/>
      <c r="F15" s="113" t="s">
        <v>47</v>
      </c>
      <c r="G15" s="113" t="s">
        <v>48</v>
      </c>
      <c r="H15" s="40"/>
      <c r="I15" s="40"/>
      <c r="J15" s="40"/>
      <c r="K15" s="40"/>
      <c r="L15" s="40"/>
      <c r="M15" s="40"/>
      <c r="N15" s="40"/>
    </row>
    <row r="16" spans="1:14" s="41" customFormat="1" ht="24" customHeight="1" outlineLevel="1" x14ac:dyDescent="0.35">
      <c r="A16" s="40"/>
      <c r="B16" s="214" t="s">
        <v>67</v>
      </c>
      <c r="C16" s="215"/>
      <c r="D16" s="219"/>
      <c r="E16" s="220"/>
      <c r="F16" s="109">
        <f>IF(AND(D16&gt;=300,D16&lt;500),Cenníky!$C$10,IF(AND(D16&gt;=500,D16&lt;1000),Cenníky!$C$9,IF(AND(D16&gt;=1000,D16&lt;1500),Cenníky!$C$8,IF(AND(D16&gt;=1500,D16&lt;2000),Cenníky!$C$7,IF(D16=2000,Cenníky!$C$6,IF(AND(D16&gt;2000,D16&lt;2500),Cenníky!$C$5,IF(AND(D16&gt;=2500,D16&lt;3000),Cenníky!$C$4,IF(D16&gt;=3000,Cenníky!$C$3,0))))))))</f>
        <v>0</v>
      </c>
      <c r="G16" s="71">
        <f>$D16*$F16</f>
        <v>0</v>
      </c>
      <c r="H16" s="47"/>
      <c r="I16" s="40"/>
      <c r="J16" s="40"/>
      <c r="K16" s="40"/>
      <c r="L16" s="40"/>
      <c r="M16" s="40"/>
      <c r="N16" s="40"/>
    </row>
    <row r="17" spans="1:14" s="41" customFormat="1" ht="24" customHeight="1" outlineLevel="1" x14ac:dyDescent="0.35">
      <c r="A17" s="40"/>
      <c r="B17" s="214" t="s">
        <v>68</v>
      </c>
      <c r="C17" s="215"/>
      <c r="D17" s="219"/>
      <c r="E17" s="220"/>
      <c r="F17" s="108">
        <f>IF(D17&gt;0,F16,0)</f>
        <v>0</v>
      </c>
      <c r="G17" s="71">
        <f>$D17*$F17</f>
        <v>0</v>
      </c>
      <c r="H17" s="40"/>
      <c r="I17" s="40"/>
      <c r="J17" s="40"/>
      <c r="K17" s="40"/>
      <c r="L17" s="40"/>
      <c r="M17" s="40"/>
      <c r="N17" s="40"/>
    </row>
    <row r="18" spans="1:14" s="41" customFormat="1" ht="24" customHeight="1" outlineLevel="1" x14ac:dyDescent="0.35">
      <c r="A18" s="40"/>
      <c r="B18" s="214" t="s">
        <v>69</v>
      </c>
      <c r="C18" s="215"/>
      <c r="D18" s="219"/>
      <c r="E18" s="220"/>
      <c r="F18" s="108">
        <f>IF(D18&gt;0,1.5,0)</f>
        <v>0</v>
      </c>
      <c r="G18" s="71">
        <f>$D18*$F18</f>
        <v>0</v>
      </c>
      <c r="H18" s="40"/>
      <c r="I18" s="40"/>
      <c r="J18" s="40"/>
      <c r="K18" s="40"/>
      <c r="L18" s="40"/>
      <c r="M18" s="40"/>
      <c r="N18" s="40"/>
    </row>
    <row r="19" spans="1:14" s="41" customFormat="1" ht="24" customHeight="1" outlineLevel="1" x14ac:dyDescent="0.35">
      <c r="A19" s="40"/>
      <c r="B19" s="214" t="s">
        <v>70</v>
      </c>
      <c r="C19" s="215"/>
      <c r="D19" s="219"/>
      <c r="E19" s="220"/>
      <c r="F19" s="108">
        <f>IF(AND(D19&gt;0,D19&lt;=1000),Cenníky!$C$13,IF(AND(D19&gt;=1001,D19&lt;=2000),Cenníky!$C$14,IF(D19&gt;=2001,Cenníky!$C$15,0)))</f>
        <v>0</v>
      </c>
      <c r="G19" s="71">
        <f>$D19*$F19</f>
        <v>0</v>
      </c>
      <c r="H19" s="40"/>
      <c r="I19" s="40"/>
      <c r="J19" s="40"/>
      <c r="K19" s="40"/>
      <c r="L19" s="40"/>
      <c r="M19" s="40"/>
      <c r="N19" s="40"/>
    </row>
    <row r="20" spans="1:14" s="41" customFormat="1" ht="24" customHeight="1" outlineLevel="1" x14ac:dyDescent="0.35">
      <c r="A20" s="40"/>
      <c r="B20" s="214" t="s">
        <v>71</v>
      </c>
      <c r="C20" s="215"/>
      <c r="D20" s="219"/>
      <c r="E20" s="220"/>
      <c r="F20" s="108">
        <f>IF(D20&gt;0,0.05,0)</f>
        <v>0</v>
      </c>
      <c r="G20" s="71">
        <f>$D20*$F20</f>
        <v>0</v>
      </c>
      <c r="H20" s="40"/>
      <c r="I20" s="40"/>
      <c r="J20" s="40"/>
      <c r="K20" s="40"/>
      <c r="L20" s="40"/>
      <c r="M20" s="40"/>
      <c r="N20" s="40"/>
    </row>
    <row r="21" spans="1:14" s="41" customFormat="1" ht="24" customHeight="1" outlineLevel="1" thickBot="1" x14ac:dyDescent="0.4">
      <c r="A21" s="40"/>
      <c r="B21" s="237" t="s">
        <v>72</v>
      </c>
      <c r="C21" s="237"/>
      <c r="D21" s="238" t="s">
        <v>207</v>
      </c>
      <c r="E21" s="238"/>
      <c r="F21" s="109">
        <v>0</v>
      </c>
      <c r="G21" s="72"/>
      <c r="H21" s="47" t="str">
        <f>IF(OR((D21=100),(D21=200)),"Zožal si oznamká zdarma :)","")</f>
        <v/>
      </c>
      <c r="I21" s="40"/>
      <c r="J21" s="40"/>
      <c r="K21" s="40"/>
      <c r="L21" s="40"/>
      <c r="M21" s="40"/>
      <c r="N21" s="40"/>
    </row>
    <row r="22" spans="1:14" s="41" customFormat="1" ht="24" customHeight="1" outlineLevel="1" thickBot="1" x14ac:dyDescent="0.4">
      <c r="A22" s="40"/>
      <c r="B22" s="232" t="s">
        <v>73</v>
      </c>
      <c r="C22" s="233"/>
      <c r="D22" s="234"/>
      <c r="E22" s="235"/>
      <c r="F22" s="73"/>
      <c r="G22" s="74">
        <v>0</v>
      </c>
      <c r="H22" s="70"/>
      <c r="I22" s="40"/>
      <c r="J22" s="40"/>
      <c r="K22" s="40"/>
      <c r="L22" s="40"/>
      <c r="M22" s="40"/>
      <c r="N22" s="40"/>
    </row>
    <row r="23" spans="1:14" s="41" customFormat="1" ht="24" customHeight="1" outlineLevel="1" thickBot="1" x14ac:dyDescent="0.4">
      <c r="A23" s="40"/>
      <c r="B23" s="232" t="s">
        <v>54</v>
      </c>
      <c r="C23" s="233"/>
      <c r="D23" s="234"/>
      <c r="E23" s="235"/>
      <c r="F23" s="75"/>
      <c r="G23" s="56">
        <f>SUM(G16:G21)-G22</f>
        <v>0</v>
      </c>
      <c r="H23" s="40"/>
      <c r="I23" s="40"/>
      <c r="J23" s="40"/>
      <c r="K23" s="40"/>
      <c r="L23" s="40"/>
      <c r="M23" s="40"/>
      <c r="N23" s="40"/>
    </row>
    <row r="24" spans="1:14" s="41" customFormat="1" ht="24" customHeight="1" x14ac:dyDescent="0.35">
      <c r="A24" s="40"/>
      <c r="B24" s="40"/>
      <c r="C24" s="40"/>
      <c r="D24" s="40"/>
      <c r="E24" s="42"/>
      <c r="F24" s="43"/>
      <c r="G24" s="40"/>
      <c r="H24" s="40"/>
      <c r="I24" s="40"/>
      <c r="J24" s="40"/>
      <c r="K24" s="40"/>
      <c r="L24" s="40"/>
      <c r="M24" s="40"/>
      <c r="N24" s="40"/>
    </row>
    <row r="25" spans="1:14" s="41" customFormat="1" ht="24" customHeight="1" outlineLevel="1" x14ac:dyDescent="0.35">
      <c r="A25" s="40"/>
      <c r="B25" s="236" t="s">
        <v>46</v>
      </c>
      <c r="C25" s="236"/>
      <c r="D25" s="43"/>
      <c r="E25" s="42"/>
      <c r="F25" s="43"/>
      <c r="G25" s="40"/>
      <c r="H25" s="40"/>
      <c r="I25" s="40"/>
      <c r="J25" s="40"/>
      <c r="K25" s="40"/>
      <c r="L25" s="40"/>
      <c r="M25" s="40"/>
      <c r="N25" s="40"/>
    </row>
    <row r="26" spans="1:14" s="41" customFormat="1" ht="24" customHeight="1" outlineLevel="1" x14ac:dyDescent="0.35">
      <c r="A26" s="40"/>
      <c r="B26" s="242"/>
      <c r="C26" s="243"/>
      <c r="D26" s="244" t="s">
        <v>37</v>
      </c>
      <c r="E26" s="244"/>
      <c r="F26" s="113" t="s">
        <v>47</v>
      </c>
      <c r="G26" s="113" t="s">
        <v>48</v>
      </c>
      <c r="H26" s="40"/>
      <c r="I26" s="40"/>
      <c r="J26" s="40"/>
      <c r="K26" s="40"/>
      <c r="L26" s="40"/>
      <c r="M26" s="40"/>
      <c r="N26" s="40"/>
    </row>
    <row r="27" spans="1:14" s="41" customFormat="1" ht="24" customHeight="1" outlineLevel="1" x14ac:dyDescent="0.35">
      <c r="A27" s="40"/>
      <c r="B27" s="239" t="s">
        <v>49</v>
      </c>
      <c r="C27" s="239"/>
      <c r="D27" s="240">
        <f>'objednávka stužky+doplnky'!$R$50</f>
        <v>0</v>
      </c>
      <c r="E27" s="241"/>
      <c r="F27" s="45">
        <f>IF(D27=0,0,IF(AND('objednávka stužky+doplnky'!M16="x",'objednávka stužky+doplnky'!T28="x"),0,IF(D27=0,0,IF('objednávka stužky+doplnky'!T27="x",Cenníky!$G$5,IF('objednávka stužky+doplnky'!T28="x",Cenníky!$G$4,IF('objednávka stužky+doplnky'!T29="x",Cenníky!$G$3,0))))))</f>
        <v>0</v>
      </c>
      <c r="G27" s="46">
        <f t="shared" ref="G27:G38" si="0">D27*F27</f>
        <v>0</v>
      </c>
      <c r="H27" s="47" t="str">
        <f>IF(AND(D27&gt;0,F27=0),"AKCIA ZDARMA","")</f>
        <v/>
      </c>
      <c r="I27" s="40"/>
      <c r="J27" s="40"/>
      <c r="K27" s="40"/>
      <c r="L27" s="40"/>
      <c r="M27" s="40"/>
      <c r="N27" s="40"/>
    </row>
    <row r="28" spans="1:14" s="41" customFormat="1" ht="24" customHeight="1" outlineLevel="1" x14ac:dyDescent="0.35">
      <c r="A28" s="40"/>
      <c r="B28" s="239" t="s">
        <v>171</v>
      </c>
      <c r="C28" s="239"/>
      <c r="D28" s="240">
        <f>'objednávka stužky+doplnky'!$O$63</f>
        <v>0</v>
      </c>
      <c r="E28" s="241"/>
      <c r="F28" s="45">
        <f>IF(D28=0,0,Cenníky!$G$9)</f>
        <v>0</v>
      </c>
      <c r="G28" s="46">
        <f t="shared" si="0"/>
        <v>0</v>
      </c>
      <c r="H28" s="40"/>
      <c r="I28" s="40"/>
      <c r="J28" s="40"/>
      <c r="K28" s="40"/>
      <c r="L28" s="40"/>
      <c r="M28" s="40"/>
      <c r="N28" s="40"/>
    </row>
    <row r="29" spans="1:14" s="41" customFormat="1" ht="24" customHeight="1" outlineLevel="1" x14ac:dyDescent="0.35">
      <c r="A29" s="40"/>
      <c r="B29" s="239" t="s">
        <v>173</v>
      </c>
      <c r="C29" s="239"/>
      <c r="D29" s="240">
        <f>'objednávka stužky+doplnky'!$O$64</f>
        <v>0</v>
      </c>
      <c r="E29" s="241"/>
      <c r="F29" s="45">
        <f>IF(D29=0,0,Cenníky!$G$8)</f>
        <v>0</v>
      </c>
      <c r="G29" s="46">
        <f t="shared" si="0"/>
        <v>0</v>
      </c>
      <c r="H29" s="40"/>
      <c r="I29" s="40"/>
      <c r="J29" s="40"/>
      <c r="K29" s="40"/>
      <c r="L29" s="40"/>
      <c r="M29" s="40"/>
      <c r="N29" s="40"/>
    </row>
    <row r="30" spans="1:14" s="41" customFormat="1" ht="24" customHeight="1" outlineLevel="1" x14ac:dyDescent="0.35">
      <c r="A30" s="40"/>
      <c r="B30" s="239" t="s">
        <v>172</v>
      </c>
      <c r="C30" s="239"/>
      <c r="D30" s="240">
        <f>'objednávka stužky+doplnky'!$O$65</f>
        <v>0</v>
      </c>
      <c r="E30" s="241"/>
      <c r="F30" s="45">
        <f>IF(D30=0,0,Cenníky!$G$7)</f>
        <v>0</v>
      </c>
      <c r="G30" s="46">
        <f t="shared" si="0"/>
        <v>0</v>
      </c>
      <c r="H30" s="40"/>
      <c r="I30" s="40"/>
      <c r="J30" s="40"/>
      <c r="K30" s="40"/>
      <c r="L30" s="40"/>
      <c r="M30" s="40"/>
      <c r="N30" s="40"/>
    </row>
    <row r="31" spans="1:14" s="41" customFormat="1" ht="24" customHeight="1" outlineLevel="1" x14ac:dyDescent="0.35">
      <c r="A31" s="40"/>
      <c r="B31" s="239" t="s">
        <v>178</v>
      </c>
      <c r="C31" s="239"/>
      <c r="D31" s="240">
        <f>'objednávka stužky+doplnky'!$L$74</f>
        <v>0</v>
      </c>
      <c r="E31" s="241"/>
      <c r="F31" s="45">
        <f>IF(D31=0,0,Cenníky!$G$17)</f>
        <v>0</v>
      </c>
      <c r="G31" s="46">
        <f t="shared" si="0"/>
        <v>0</v>
      </c>
      <c r="H31" s="40"/>
      <c r="I31" s="40"/>
      <c r="J31" s="40"/>
      <c r="K31" s="40"/>
      <c r="L31" s="40"/>
      <c r="M31" s="40"/>
      <c r="N31" s="40"/>
    </row>
    <row r="32" spans="1:14" s="41" customFormat="1" ht="24" customHeight="1" outlineLevel="1" x14ac:dyDescent="0.35">
      <c r="A32" s="40"/>
      <c r="B32" s="239" t="s">
        <v>179</v>
      </c>
      <c r="C32" s="239"/>
      <c r="D32" s="240">
        <f>'objednávka stužky+doplnky'!$L$75</f>
        <v>0</v>
      </c>
      <c r="E32" s="241"/>
      <c r="F32" s="45">
        <f>IF(D32=0,0,Cenníky!$G$16)</f>
        <v>0</v>
      </c>
      <c r="G32" s="46">
        <f t="shared" si="0"/>
        <v>0</v>
      </c>
      <c r="H32" s="40"/>
      <c r="I32" s="40"/>
      <c r="J32" s="40"/>
      <c r="K32" s="40"/>
      <c r="L32" s="40"/>
      <c r="M32" s="40"/>
      <c r="N32" s="40"/>
    </row>
    <row r="33" spans="1:14" s="41" customFormat="1" ht="24" customHeight="1" outlineLevel="1" x14ac:dyDescent="0.35">
      <c r="A33" s="40"/>
      <c r="B33" s="239" t="s">
        <v>50</v>
      </c>
      <c r="C33" s="239"/>
      <c r="D33" s="240">
        <f>'objednávka stužky+doplnky'!$L$76</f>
        <v>0</v>
      </c>
      <c r="E33" s="241"/>
      <c r="F33" s="45">
        <f>IF(D33=0,0,Cenníky!$G$15)</f>
        <v>0</v>
      </c>
      <c r="G33" s="46">
        <f t="shared" si="0"/>
        <v>0</v>
      </c>
      <c r="H33" s="40"/>
      <c r="I33" s="40"/>
      <c r="J33" s="40"/>
      <c r="K33" s="40"/>
      <c r="L33" s="40"/>
      <c r="M33" s="40"/>
      <c r="N33" s="40"/>
    </row>
    <row r="34" spans="1:14" s="41" customFormat="1" ht="24" customHeight="1" outlineLevel="1" x14ac:dyDescent="0.35">
      <c r="A34" s="40"/>
      <c r="B34" s="239" t="s">
        <v>180</v>
      </c>
      <c r="C34" s="239"/>
      <c r="D34" s="240">
        <f>'objednávka stužky+doplnky'!$L$83</f>
        <v>0</v>
      </c>
      <c r="E34" s="241"/>
      <c r="F34" s="45">
        <f>IF(D34=0,0,Cenníky!$G$13)</f>
        <v>0</v>
      </c>
      <c r="G34" s="46">
        <f t="shared" si="0"/>
        <v>0</v>
      </c>
      <c r="H34" s="40"/>
      <c r="I34" s="40"/>
      <c r="J34" s="40"/>
      <c r="K34" s="40"/>
      <c r="L34" s="40"/>
      <c r="M34" s="40"/>
      <c r="N34" s="40"/>
    </row>
    <row r="35" spans="1:14" s="41" customFormat="1" ht="24" customHeight="1" outlineLevel="1" x14ac:dyDescent="0.35">
      <c r="A35" s="40"/>
      <c r="B35" s="239" t="s">
        <v>181</v>
      </c>
      <c r="C35" s="239"/>
      <c r="D35" s="240">
        <f>'objednávka stužky+doplnky'!$L$84</f>
        <v>0</v>
      </c>
      <c r="E35" s="241"/>
      <c r="F35" s="45">
        <f>IF(D35=0,0,Cenníky!$G$12)</f>
        <v>0</v>
      </c>
      <c r="G35" s="46">
        <f t="shared" si="0"/>
        <v>0</v>
      </c>
      <c r="H35" s="40"/>
      <c r="I35" s="40"/>
      <c r="J35" s="40"/>
      <c r="K35" s="40"/>
      <c r="L35" s="40"/>
      <c r="M35" s="40"/>
      <c r="N35" s="40"/>
    </row>
    <row r="36" spans="1:14" s="41" customFormat="1" ht="24" customHeight="1" outlineLevel="1" x14ac:dyDescent="0.35">
      <c r="A36" s="40"/>
      <c r="B36" s="239" t="s">
        <v>51</v>
      </c>
      <c r="C36" s="239"/>
      <c r="D36" s="240">
        <f>'objednávka stužky+doplnky'!$L$85</f>
        <v>0</v>
      </c>
      <c r="E36" s="241"/>
      <c r="F36" s="45">
        <f>IF(D36=0,0,Cenníky!$G$11)</f>
        <v>0</v>
      </c>
      <c r="G36" s="46">
        <f t="shared" si="0"/>
        <v>0</v>
      </c>
      <c r="H36" s="40"/>
      <c r="I36" s="40"/>
      <c r="J36" s="40"/>
      <c r="K36" s="40"/>
      <c r="L36" s="40"/>
      <c r="M36" s="40"/>
      <c r="N36" s="40"/>
    </row>
    <row r="37" spans="1:14" s="41" customFormat="1" ht="24" customHeight="1" outlineLevel="1" x14ac:dyDescent="0.35">
      <c r="A37" s="40"/>
      <c r="B37" s="239" t="s">
        <v>52</v>
      </c>
      <c r="C37" s="239"/>
      <c r="D37" s="240">
        <f>'objednávka stužky+doplnky'!$L$90</f>
        <v>0</v>
      </c>
      <c r="E37" s="241"/>
      <c r="F37" s="45">
        <f>IF(D37=0,0,Cenníky!$G$19)</f>
        <v>0</v>
      </c>
      <c r="G37" s="46">
        <f t="shared" si="0"/>
        <v>0</v>
      </c>
      <c r="H37" s="47"/>
      <c r="I37" s="40"/>
      <c r="J37" s="40"/>
      <c r="K37" s="40"/>
      <c r="L37" s="40"/>
      <c r="M37" s="40"/>
      <c r="N37" s="40"/>
    </row>
    <row r="38" spans="1:14" s="41" customFormat="1" ht="24" customHeight="1" outlineLevel="1" x14ac:dyDescent="0.35">
      <c r="A38" s="40"/>
      <c r="B38" s="239" t="s">
        <v>53</v>
      </c>
      <c r="C38" s="239"/>
      <c r="D38" s="240">
        <f>'objednávka stužky+doplnky'!$AE$90</f>
        <v>0</v>
      </c>
      <c r="E38" s="241"/>
      <c r="F38" s="45">
        <f>IF(D38=0,0,Cenníky!$G$20)</f>
        <v>0</v>
      </c>
      <c r="G38" s="46">
        <f t="shared" si="0"/>
        <v>0</v>
      </c>
      <c r="H38" s="47"/>
      <c r="I38" s="40"/>
      <c r="J38" s="40"/>
      <c r="K38" s="40"/>
      <c r="L38" s="40"/>
      <c r="M38" s="40"/>
      <c r="N38" s="40"/>
    </row>
    <row r="39" spans="1:14" s="41" customFormat="1" ht="24" customHeight="1" outlineLevel="1" thickBot="1" x14ac:dyDescent="0.4">
      <c r="A39" s="40"/>
      <c r="B39" s="249"/>
      <c r="C39" s="249"/>
      <c r="D39" s="250"/>
      <c r="E39" s="250"/>
      <c r="F39" s="116"/>
      <c r="G39" s="116"/>
      <c r="H39" s="40"/>
      <c r="I39" s="40"/>
      <c r="J39" s="40"/>
      <c r="K39" s="40"/>
      <c r="L39" s="40"/>
      <c r="M39" s="40"/>
      <c r="N39" s="40"/>
    </row>
    <row r="40" spans="1:14" s="41" customFormat="1" ht="24" customHeight="1" outlineLevel="1" thickBot="1" x14ac:dyDescent="0.4">
      <c r="A40" s="40"/>
      <c r="B40" s="245" t="s">
        <v>54</v>
      </c>
      <c r="C40" s="246"/>
      <c r="D40" s="247"/>
      <c r="E40" s="247"/>
      <c r="F40" s="114"/>
      <c r="G40" s="60">
        <f>SUM(G27:G38)</f>
        <v>0</v>
      </c>
      <c r="H40" s="40"/>
      <c r="I40" s="40"/>
      <c r="J40" s="40"/>
      <c r="K40" s="40"/>
      <c r="L40" s="40"/>
      <c r="M40" s="40"/>
      <c r="N40" s="40"/>
    </row>
    <row r="41" spans="1:14" s="41" customFormat="1" ht="24" customHeight="1" x14ac:dyDescent="0.35">
      <c r="A41" s="40"/>
      <c r="B41" s="78"/>
      <c r="C41" s="78"/>
      <c r="D41" s="79"/>
      <c r="E41" s="79"/>
      <c r="F41" s="80"/>
      <c r="G41" s="81"/>
      <c r="H41" s="40"/>
      <c r="I41" s="40"/>
      <c r="J41" s="40"/>
      <c r="K41" s="40"/>
      <c r="L41" s="40"/>
      <c r="M41" s="40"/>
      <c r="N41" s="40"/>
    </row>
    <row r="42" spans="1:14" s="41" customFormat="1" ht="24" customHeight="1" outlineLevel="1" x14ac:dyDescent="0.35">
      <c r="A42" s="40"/>
      <c r="B42" s="127" t="s">
        <v>208</v>
      </c>
      <c r="C42" s="127"/>
      <c r="D42" s="127"/>
      <c r="E42" s="127"/>
      <c r="F42" s="128"/>
      <c r="G42" s="129"/>
      <c r="H42" s="40"/>
      <c r="I42" s="40"/>
      <c r="J42" s="40"/>
      <c r="K42" s="40"/>
      <c r="L42" s="40"/>
      <c r="M42" s="40"/>
      <c r="N42" s="40"/>
    </row>
    <row r="43" spans="1:14" s="41" customFormat="1" ht="36" outlineLevel="1" x14ac:dyDescent="0.35">
      <c r="A43" s="40"/>
      <c r="B43" s="282"/>
      <c r="C43" s="282"/>
      <c r="D43" s="282"/>
      <c r="E43" s="282"/>
      <c r="F43" s="137" t="s">
        <v>202</v>
      </c>
      <c r="G43" s="138" t="s">
        <v>203</v>
      </c>
      <c r="H43" s="40"/>
      <c r="I43" s="40"/>
      <c r="J43" s="40"/>
      <c r="K43" s="40"/>
      <c r="L43" s="40"/>
      <c r="M43" s="40"/>
      <c r="N43" s="40"/>
    </row>
    <row r="44" spans="1:14" s="41" customFormat="1" ht="24" customHeight="1" outlineLevel="1" x14ac:dyDescent="0.35">
      <c r="A44" s="40"/>
      <c r="B44" s="268" t="s">
        <v>190</v>
      </c>
      <c r="C44" s="268"/>
      <c r="D44" s="268"/>
      <c r="E44" s="268"/>
      <c r="F44" s="130">
        <v>30</v>
      </c>
      <c r="G44" s="131" t="str">
        <f>IF($D$54=0,"",F44*$D$54)</f>
        <v/>
      </c>
      <c r="H44" s="40"/>
      <c r="I44" s="40"/>
      <c r="J44" s="40"/>
      <c r="K44" s="40"/>
      <c r="L44" s="40"/>
      <c r="M44" s="40"/>
      <c r="N44" s="40"/>
    </row>
    <row r="45" spans="1:14" s="41" customFormat="1" ht="24" customHeight="1" outlineLevel="1" x14ac:dyDescent="0.35">
      <c r="A45" s="40"/>
      <c r="B45" s="268" t="s">
        <v>205</v>
      </c>
      <c r="C45" s="268"/>
      <c r="D45" s="268"/>
      <c r="E45" s="268"/>
      <c r="F45" s="130">
        <v>1</v>
      </c>
      <c r="G45" s="131" t="str">
        <f t="shared" ref="G45" si="1">IF($D$54=0,"",F45*$D$54)</f>
        <v/>
      </c>
      <c r="H45" s="40"/>
      <c r="I45" s="40"/>
      <c r="J45" s="40"/>
      <c r="K45" s="40"/>
      <c r="L45" s="40"/>
      <c r="M45" s="40"/>
      <c r="N45" s="40"/>
    </row>
    <row r="46" spans="1:14" s="41" customFormat="1" ht="24" customHeight="1" outlineLevel="1" x14ac:dyDescent="0.35">
      <c r="A46" s="40"/>
      <c r="B46" s="268" t="s">
        <v>206</v>
      </c>
      <c r="C46" s="268"/>
      <c r="D46" s="268"/>
      <c r="E46" s="268"/>
      <c r="F46" s="130">
        <v>1</v>
      </c>
      <c r="G46" s="131" t="str">
        <f>IF($D$54=0,"",F46*$D$54)</f>
        <v/>
      </c>
      <c r="H46" s="40"/>
      <c r="I46" s="40"/>
      <c r="J46" s="40"/>
      <c r="K46" s="40"/>
      <c r="L46" s="40"/>
      <c r="M46" s="40"/>
      <c r="N46" s="40"/>
    </row>
    <row r="47" spans="1:14" s="41" customFormat="1" ht="8.25" customHeight="1" outlineLevel="1" x14ac:dyDescent="0.35">
      <c r="A47" s="40"/>
      <c r="B47" s="279"/>
      <c r="C47" s="279"/>
      <c r="D47" s="279"/>
      <c r="E47" s="279"/>
      <c r="F47" s="279"/>
      <c r="G47" s="279"/>
      <c r="H47" s="40"/>
      <c r="I47" s="40"/>
      <c r="J47" s="40"/>
      <c r="K47" s="40"/>
      <c r="L47" s="40"/>
      <c r="M47" s="40"/>
      <c r="N47" s="40"/>
    </row>
    <row r="48" spans="1:14" s="41" customFormat="1" ht="24" customHeight="1" outlineLevel="1" x14ac:dyDescent="0.35">
      <c r="A48" s="40"/>
      <c r="B48" s="279"/>
      <c r="C48" s="279"/>
      <c r="D48" s="279"/>
      <c r="E48" s="279"/>
      <c r="F48" s="280" t="s">
        <v>37</v>
      </c>
      <c r="G48" s="281"/>
      <c r="H48" s="40"/>
      <c r="I48" s="40"/>
      <c r="J48" s="40"/>
      <c r="K48" s="40"/>
      <c r="L48" s="40"/>
      <c r="M48" s="40"/>
      <c r="N48" s="40"/>
    </row>
    <row r="49" spans="1:14" s="41" customFormat="1" ht="24" customHeight="1" outlineLevel="1" x14ac:dyDescent="0.35">
      <c r="A49" s="40"/>
      <c r="B49" s="268" t="s">
        <v>51</v>
      </c>
      <c r="C49" s="268"/>
      <c r="D49" s="268"/>
      <c r="E49" s="268"/>
      <c r="F49" s="269">
        <v>1</v>
      </c>
      <c r="G49" s="270"/>
      <c r="H49" s="40"/>
      <c r="I49" s="40"/>
      <c r="J49" s="40"/>
      <c r="K49" s="40"/>
      <c r="L49" s="40"/>
      <c r="M49" s="40"/>
      <c r="N49" s="40"/>
    </row>
    <row r="50" spans="1:14" s="41" customFormat="1" ht="24" customHeight="1" outlineLevel="1" x14ac:dyDescent="0.35">
      <c r="A50" s="40"/>
      <c r="B50" s="268" t="s">
        <v>50</v>
      </c>
      <c r="C50" s="268"/>
      <c r="D50" s="268"/>
      <c r="E50" s="268"/>
      <c r="F50" s="269">
        <v>1</v>
      </c>
      <c r="G50" s="270"/>
      <c r="H50" s="40"/>
      <c r="I50" s="40"/>
      <c r="J50" s="40"/>
      <c r="K50" s="40"/>
      <c r="L50" s="40"/>
      <c r="M50" s="40"/>
      <c r="N50" s="40"/>
    </row>
    <row r="51" spans="1:14" s="41" customFormat="1" ht="24" customHeight="1" outlineLevel="1" x14ac:dyDescent="0.35">
      <c r="A51" s="40"/>
      <c r="B51" s="268" t="s">
        <v>53</v>
      </c>
      <c r="C51" s="268"/>
      <c r="D51" s="268"/>
      <c r="E51" s="268"/>
      <c r="F51" s="269">
        <v>1</v>
      </c>
      <c r="G51" s="270"/>
      <c r="H51" s="40"/>
      <c r="I51" s="40"/>
      <c r="J51" s="40"/>
      <c r="K51" s="40"/>
      <c r="L51" s="40"/>
      <c r="M51" s="40"/>
      <c r="N51" s="40"/>
    </row>
    <row r="52" spans="1:14" s="41" customFormat="1" ht="9" customHeight="1" outlineLevel="1" x14ac:dyDescent="0.35">
      <c r="A52" s="40"/>
      <c r="B52" s="271"/>
      <c r="C52" s="272"/>
      <c r="D52" s="272"/>
      <c r="E52" s="272"/>
      <c r="F52" s="272"/>
      <c r="G52" s="132"/>
      <c r="H52" s="40"/>
      <c r="I52" s="40"/>
      <c r="J52" s="40"/>
      <c r="K52" s="40"/>
      <c r="L52" s="40"/>
      <c r="M52" s="40"/>
      <c r="N52" s="40"/>
    </row>
    <row r="53" spans="1:14" s="41" customFormat="1" ht="24" customHeight="1" outlineLevel="1" thickBot="1" x14ac:dyDescent="0.4">
      <c r="A53" s="40"/>
      <c r="B53" s="273"/>
      <c r="C53" s="274"/>
      <c r="D53" s="275" t="s">
        <v>37</v>
      </c>
      <c r="E53" s="275"/>
      <c r="F53" s="133" t="s">
        <v>47</v>
      </c>
      <c r="G53" s="134" t="s">
        <v>48</v>
      </c>
      <c r="H53" s="40"/>
      <c r="I53" s="40"/>
      <c r="J53" s="40"/>
      <c r="K53" s="40"/>
      <c r="L53" s="40"/>
      <c r="M53" s="40"/>
      <c r="N53" s="40"/>
    </row>
    <row r="54" spans="1:14" s="41" customFormat="1" ht="24" customHeight="1" outlineLevel="1" thickBot="1" x14ac:dyDescent="0.4">
      <c r="A54" s="40"/>
      <c r="B54" s="276" t="s">
        <v>204</v>
      </c>
      <c r="C54" s="277"/>
      <c r="D54" s="278">
        <f>IF('objednávka stužky+doplnky'!$M$18="x",'objednávka stužky+doplnky'!$R$35,0)</f>
        <v>0</v>
      </c>
      <c r="E54" s="278"/>
      <c r="F54" s="135">
        <v>9.9</v>
      </c>
      <c r="G54" s="136">
        <f>D54*F54</f>
        <v>0</v>
      </c>
      <c r="H54" s="40"/>
      <c r="I54" s="40"/>
      <c r="J54" s="40"/>
      <c r="K54" s="40"/>
      <c r="L54" s="40"/>
      <c r="M54" s="40"/>
      <c r="N54" s="40"/>
    </row>
    <row r="55" spans="1:14" s="41" customFormat="1" ht="24" customHeight="1" x14ac:dyDescent="0.35">
      <c r="A55" s="40"/>
      <c r="B55" s="78"/>
      <c r="C55" s="78"/>
      <c r="D55" s="79"/>
      <c r="E55" s="79"/>
      <c r="F55" s="80"/>
      <c r="G55" s="81"/>
      <c r="H55" s="40"/>
      <c r="I55" s="40"/>
      <c r="J55" s="40"/>
      <c r="K55" s="40"/>
      <c r="L55" s="40"/>
      <c r="M55" s="40"/>
      <c r="N55" s="40"/>
    </row>
    <row r="56" spans="1:14" s="41" customFormat="1" ht="24" customHeight="1" outlineLevel="1" x14ac:dyDescent="0.35">
      <c r="A56" s="40"/>
      <c r="B56" s="127" t="s">
        <v>209</v>
      </c>
      <c r="C56" s="127"/>
      <c r="D56" s="127"/>
      <c r="E56" s="127"/>
      <c r="F56" s="128"/>
      <c r="G56" s="129"/>
      <c r="H56" s="40"/>
      <c r="I56" s="40"/>
      <c r="J56" s="40"/>
      <c r="K56" s="40"/>
      <c r="L56" s="40"/>
      <c r="M56" s="40"/>
      <c r="N56" s="40"/>
    </row>
    <row r="57" spans="1:14" s="41" customFormat="1" ht="36" outlineLevel="1" x14ac:dyDescent="0.35">
      <c r="A57" s="40"/>
      <c r="B57" s="282"/>
      <c r="C57" s="282"/>
      <c r="D57" s="282"/>
      <c r="E57" s="282"/>
      <c r="F57" s="137" t="s">
        <v>202</v>
      </c>
      <c r="G57" s="138" t="s">
        <v>203</v>
      </c>
      <c r="H57" s="40"/>
      <c r="I57" s="40"/>
      <c r="J57" s="40"/>
      <c r="K57" s="40"/>
      <c r="L57" s="40"/>
      <c r="M57" s="40"/>
      <c r="N57" s="40"/>
    </row>
    <row r="58" spans="1:14" s="41" customFormat="1" ht="24" customHeight="1" outlineLevel="1" x14ac:dyDescent="0.35">
      <c r="A58" s="40"/>
      <c r="B58" s="268" t="s">
        <v>190</v>
      </c>
      <c r="C58" s="268"/>
      <c r="D58" s="268"/>
      <c r="E58" s="268"/>
      <c r="F58" s="130">
        <v>30</v>
      </c>
      <c r="G58" s="131" t="str">
        <f>IF($D$72=0,"",F58*$D$72)</f>
        <v/>
      </c>
      <c r="H58" s="40"/>
      <c r="I58" s="40"/>
      <c r="J58" s="40"/>
      <c r="K58" s="40"/>
      <c r="L58" s="40"/>
      <c r="M58" s="40"/>
      <c r="N58" s="40"/>
    </row>
    <row r="59" spans="1:14" s="41" customFormat="1" ht="24" customHeight="1" outlineLevel="1" x14ac:dyDescent="0.35">
      <c r="A59" s="40"/>
      <c r="B59" s="268" t="s">
        <v>205</v>
      </c>
      <c r="C59" s="268"/>
      <c r="D59" s="268"/>
      <c r="E59" s="268"/>
      <c r="F59" s="130">
        <v>1</v>
      </c>
      <c r="G59" s="131" t="str">
        <f>IF($D$72=0,"",F59*$D$72)</f>
        <v/>
      </c>
      <c r="H59" s="40"/>
      <c r="I59" s="40"/>
      <c r="J59" s="40"/>
      <c r="K59" s="40"/>
      <c r="L59" s="40"/>
      <c r="M59" s="40"/>
      <c r="N59" s="40"/>
    </row>
    <row r="60" spans="1:14" s="41" customFormat="1" ht="24" customHeight="1" outlineLevel="1" x14ac:dyDescent="0.35">
      <c r="A60" s="40"/>
      <c r="B60" s="268" t="s">
        <v>206</v>
      </c>
      <c r="C60" s="268"/>
      <c r="D60" s="268"/>
      <c r="E60" s="268"/>
      <c r="F60" s="130">
        <v>1</v>
      </c>
      <c r="G60" s="131" t="str">
        <f>IF($D$72=0,"",F60*$D$72)</f>
        <v/>
      </c>
      <c r="H60" s="40"/>
      <c r="I60" s="40"/>
      <c r="J60" s="40"/>
      <c r="K60" s="40"/>
      <c r="L60" s="40"/>
      <c r="M60" s="40"/>
      <c r="N60" s="40"/>
    </row>
    <row r="61" spans="1:14" s="41" customFormat="1" ht="24" customHeight="1" outlineLevel="1" x14ac:dyDescent="0.35">
      <c r="A61" s="40"/>
      <c r="B61" s="268" t="s">
        <v>198</v>
      </c>
      <c r="C61" s="268"/>
      <c r="D61" s="268"/>
      <c r="E61" s="268"/>
      <c r="F61" s="130">
        <v>1</v>
      </c>
      <c r="G61" s="131" t="str">
        <f>IF($D$72=0,"",F61*$D$72)</f>
        <v/>
      </c>
      <c r="H61" s="40"/>
      <c r="I61" s="40"/>
      <c r="J61" s="40"/>
      <c r="K61" s="40"/>
      <c r="L61" s="40"/>
      <c r="M61" s="40"/>
      <c r="N61" s="40"/>
    </row>
    <row r="62" spans="1:14" s="41" customFormat="1" ht="24" customHeight="1" outlineLevel="1" x14ac:dyDescent="0.35">
      <c r="A62" s="40"/>
      <c r="B62" s="268" t="s">
        <v>210</v>
      </c>
      <c r="C62" s="268"/>
      <c r="D62" s="268"/>
      <c r="E62" s="268"/>
      <c r="F62" s="130">
        <v>1</v>
      </c>
      <c r="G62" s="131" t="str">
        <f>IF($D$72=0,"",F62*$D$72)</f>
        <v/>
      </c>
      <c r="H62" s="40"/>
      <c r="I62" s="40"/>
      <c r="J62" s="40"/>
      <c r="K62" s="40"/>
      <c r="L62" s="40"/>
      <c r="M62" s="40"/>
      <c r="N62" s="40"/>
    </row>
    <row r="63" spans="1:14" s="41" customFormat="1" ht="9" customHeight="1" outlineLevel="1" x14ac:dyDescent="0.35">
      <c r="A63" s="40"/>
      <c r="B63" s="279"/>
      <c r="C63" s="279"/>
      <c r="D63" s="279"/>
      <c r="E63" s="279"/>
      <c r="F63" s="279"/>
      <c r="G63" s="279"/>
      <c r="H63" s="40"/>
      <c r="I63" s="40"/>
      <c r="J63" s="40"/>
      <c r="K63" s="40"/>
      <c r="L63" s="40"/>
      <c r="M63" s="40"/>
      <c r="N63" s="40"/>
    </row>
    <row r="64" spans="1:14" s="41" customFormat="1" ht="24" customHeight="1" outlineLevel="1" x14ac:dyDescent="0.35">
      <c r="A64" s="40"/>
      <c r="B64" s="279"/>
      <c r="C64" s="279"/>
      <c r="D64" s="279"/>
      <c r="E64" s="279"/>
      <c r="F64" s="280" t="s">
        <v>37</v>
      </c>
      <c r="G64" s="281"/>
      <c r="H64" s="40"/>
      <c r="I64" s="40"/>
      <c r="J64" s="40"/>
      <c r="K64" s="40"/>
      <c r="L64" s="40"/>
      <c r="M64" s="40"/>
      <c r="N64" s="40"/>
    </row>
    <row r="65" spans="1:14" s="41" customFormat="1" ht="24" customHeight="1" outlineLevel="1" x14ac:dyDescent="0.35">
      <c r="A65" s="40"/>
      <c r="B65" s="268" t="s">
        <v>57</v>
      </c>
      <c r="C65" s="268"/>
      <c r="D65" s="268"/>
      <c r="E65" s="268"/>
      <c r="F65" s="269">
        <v>20</v>
      </c>
      <c r="G65" s="270"/>
      <c r="H65" s="40"/>
      <c r="I65" s="40" t="str">
        <f>I77</f>
        <v/>
      </c>
      <c r="J65" s="40"/>
      <c r="K65" s="40"/>
      <c r="L65" s="40"/>
      <c r="M65" s="40"/>
      <c r="N65" s="40"/>
    </row>
    <row r="66" spans="1:14" s="41" customFormat="1" ht="24" customHeight="1" outlineLevel="1" x14ac:dyDescent="0.35">
      <c r="A66" s="40"/>
      <c r="B66" s="268" t="s">
        <v>211</v>
      </c>
      <c r="C66" s="268"/>
      <c r="D66" s="268"/>
      <c r="E66" s="268"/>
      <c r="F66" s="269">
        <v>2</v>
      </c>
      <c r="G66" s="270"/>
      <c r="H66" s="40"/>
      <c r="I66" s="40"/>
      <c r="J66" s="40"/>
      <c r="K66" s="40"/>
      <c r="L66" s="40"/>
      <c r="M66" s="40"/>
      <c r="N66" s="40"/>
    </row>
    <row r="67" spans="1:14" s="41" customFormat="1" ht="24" customHeight="1" outlineLevel="1" x14ac:dyDescent="0.35">
      <c r="A67" s="40"/>
      <c r="B67" s="268" t="s">
        <v>51</v>
      </c>
      <c r="C67" s="268"/>
      <c r="D67" s="268"/>
      <c r="E67" s="268"/>
      <c r="F67" s="269">
        <v>1</v>
      </c>
      <c r="G67" s="270"/>
      <c r="H67" s="40"/>
      <c r="I67" s="40"/>
      <c r="J67" s="40"/>
      <c r="K67" s="40"/>
      <c r="L67" s="40"/>
      <c r="M67" s="40"/>
      <c r="N67" s="40"/>
    </row>
    <row r="68" spans="1:14" s="41" customFormat="1" ht="24" customHeight="1" outlineLevel="1" x14ac:dyDescent="0.35">
      <c r="A68" s="40"/>
      <c r="B68" s="268" t="s">
        <v>50</v>
      </c>
      <c r="C68" s="268"/>
      <c r="D68" s="268"/>
      <c r="E68" s="268"/>
      <c r="F68" s="269">
        <v>1</v>
      </c>
      <c r="G68" s="270"/>
      <c r="H68" s="40"/>
      <c r="I68" s="40"/>
      <c r="J68" s="40"/>
      <c r="K68" s="40"/>
      <c r="L68" s="40"/>
      <c r="M68" s="40"/>
      <c r="N68" s="40"/>
    </row>
    <row r="69" spans="1:14" s="41" customFormat="1" ht="24" customHeight="1" outlineLevel="1" x14ac:dyDescent="0.35">
      <c r="A69" s="40"/>
      <c r="B69" s="268" t="s">
        <v>53</v>
      </c>
      <c r="C69" s="268"/>
      <c r="D69" s="268"/>
      <c r="E69" s="268"/>
      <c r="F69" s="269">
        <v>1</v>
      </c>
      <c r="G69" s="270"/>
      <c r="H69" s="40"/>
      <c r="I69" s="40"/>
      <c r="J69" s="40"/>
      <c r="K69" s="40"/>
      <c r="L69" s="40"/>
      <c r="M69" s="40"/>
      <c r="N69" s="40"/>
    </row>
    <row r="70" spans="1:14" s="41" customFormat="1" ht="6.75" customHeight="1" outlineLevel="1" x14ac:dyDescent="0.35">
      <c r="A70" s="40"/>
      <c r="B70" s="271"/>
      <c r="C70" s="272"/>
      <c r="D70" s="272"/>
      <c r="E70" s="272"/>
      <c r="F70" s="272"/>
      <c r="G70" s="132"/>
      <c r="H70" s="40"/>
      <c r="I70" s="40"/>
      <c r="J70" s="40"/>
      <c r="K70" s="40"/>
      <c r="L70" s="40"/>
      <c r="M70" s="40"/>
      <c r="N70" s="40"/>
    </row>
    <row r="71" spans="1:14" s="41" customFormat="1" ht="24" customHeight="1" outlineLevel="1" thickBot="1" x14ac:dyDescent="0.4">
      <c r="A71" s="40"/>
      <c r="B71" s="273"/>
      <c r="C71" s="274"/>
      <c r="D71" s="275" t="s">
        <v>37</v>
      </c>
      <c r="E71" s="275"/>
      <c r="F71" s="133" t="s">
        <v>47</v>
      </c>
      <c r="G71" s="134" t="s">
        <v>48</v>
      </c>
      <c r="H71" s="40"/>
      <c r="I71" s="40"/>
      <c r="J71" s="40"/>
      <c r="K71" s="40"/>
      <c r="L71" s="40"/>
      <c r="M71" s="40"/>
      <c r="N71" s="40"/>
    </row>
    <row r="72" spans="1:14" s="41" customFormat="1" ht="24" customHeight="1" outlineLevel="1" thickBot="1" x14ac:dyDescent="0.4">
      <c r="A72" s="40"/>
      <c r="B72" s="276" t="s">
        <v>212</v>
      </c>
      <c r="C72" s="277"/>
      <c r="D72" s="278">
        <f>IF('objednávka stužky+doplnky'!$M$20="x",'objednávka stužky+doplnky'!$R$35,0)</f>
        <v>0</v>
      </c>
      <c r="E72" s="278"/>
      <c r="F72" s="135">
        <v>14.9</v>
      </c>
      <c r="G72" s="136">
        <f>D72*F72</f>
        <v>0</v>
      </c>
      <c r="H72" s="40"/>
      <c r="I72" s="40"/>
      <c r="J72" s="40"/>
      <c r="K72" s="40"/>
      <c r="L72" s="40"/>
      <c r="M72" s="40"/>
      <c r="N72" s="40"/>
    </row>
    <row r="73" spans="1:14" s="41" customFormat="1" ht="24" customHeight="1" x14ac:dyDescent="0.35">
      <c r="A73" s="40"/>
      <c r="B73" s="78"/>
      <c r="C73" s="78"/>
      <c r="D73" s="79"/>
      <c r="E73" s="79"/>
      <c r="F73" s="80"/>
      <c r="G73" s="81"/>
      <c r="H73" s="40"/>
      <c r="I73" s="40"/>
      <c r="J73" s="40"/>
      <c r="K73" s="40"/>
      <c r="L73" s="40"/>
      <c r="M73" s="40"/>
      <c r="N73" s="40"/>
    </row>
    <row r="74" spans="1:14" s="41" customFormat="1" ht="24" customHeight="1" outlineLevel="1" x14ac:dyDescent="0.35">
      <c r="A74" s="40"/>
      <c r="B74" s="248" t="s">
        <v>55</v>
      </c>
      <c r="C74" s="248"/>
      <c r="D74" s="48"/>
      <c r="E74" s="49"/>
      <c r="F74" s="50"/>
      <c r="G74" s="50"/>
      <c r="H74" s="40"/>
      <c r="I74" s="40"/>
      <c r="J74" s="40"/>
      <c r="K74" s="40"/>
      <c r="L74" s="40"/>
      <c r="M74" s="40"/>
      <c r="N74" s="40"/>
    </row>
    <row r="75" spans="1:14" s="41" customFormat="1" ht="24" customHeight="1" outlineLevel="1" x14ac:dyDescent="0.35">
      <c r="A75" s="40"/>
      <c r="B75" s="242"/>
      <c r="C75" s="243"/>
      <c r="D75" s="244" t="s">
        <v>37</v>
      </c>
      <c r="E75" s="244"/>
      <c r="F75" s="113" t="s">
        <v>47</v>
      </c>
      <c r="G75" s="113" t="s">
        <v>48</v>
      </c>
      <c r="H75" s="40"/>
      <c r="I75" s="40"/>
      <c r="J75" s="40"/>
      <c r="K75" s="40"/>
      <c r="L75" s="40"/>
      <c r="M75" s="40"/>
      <c r="N75" s="40"/>
    </row>
    <row r="76" spans="1:14" s="41" customFormat="1" ht="23.25" outlineLevel="1" x14ac:dyDescent="0.35">
      <c r="A76" s="40"/>
      <c r="B76" s="239" t="s">
        <v>56</v>
      </c>
      <c r="C76" s="239"/>
      <c r="D76" s="241">
        <f>'objednávka stužky+doplnky'!$L$98</f>
        <v>0</v>
      </c>
      <c r="E76" s="241"/>
      <c r="F76" s="51">
        <f>IF(D76&gt;0,Cenníky!$G$25,0)</f>
        <v>0</v>
      </c>
      <c r="G76" s="46">
        <f>D76*F76</f>
        <v>0</v>
      </c>
      <c r="H76" s="47"/>
      <c r="I76" s="52"/>
      <c r="J76" s="52"/>
      <c r="K76" s="52"/>
      <c r="L76" s="52"/>
      <c r="M76" s="52"/>
      <c r="N76" s="52"/>
    </row>
    <row r="77" spans="1:14" s="41" customFormat="1" ht="24" customHeight="1" outlineLevel="1" x14ac:dyDescent="0.35">
      <c r="A77" s="40"/>
      <c r="B77" s="239" t="s">
        <v>57</v>
      </c>
      <c r="C77" s="239"/>
      <c r="D77" s="241">
        <f>SUM('objednávka stužky+doplnky'!$AE$98:$AH$101)</f>
        <v>0</v>
      </c>
      <c r="E77" s="241"/>
      <c r="F77" s="51">
        <f>IF('vyuctovanie (baliky II.)'!D77&gt;0,Cenníky!$G$24,0)</f>
        <v>0</v>
      </c>
      <c r="G77" s="46">
        <f>D77*F77</f>
        <v>0</v>
      </c>
      <c r="H77" s="47"/>
      <c r="I77" s="110" t="str">
        <f>IF(D77=0,"",CONCATENATE('objednávka stužky+doplnky'!$AJ$98,"  ",'objednávka stužky+doplnky'!$AJ$99,"  ",'objednávka stužky+doplnky'!$AJ$100,"  ",'objednávka stužky+doplnky'!$AJ$101))</f>
        <v/>
      </c>
      <c r="J77" s="117"/>
      <c r="K77" s="117"/>
      <c r="L77" s="117"/>
      <c r="M77" s="117"/>
      <c r="N77" s="117"/>
    </row>
    <row r="78" spans="1:14" s="41" customFormat="1" ht="24" customHeight="1" outlineLevel="1" x14ac:dyDescent="0.35">
      <c r="A78" s="40"/>
      <c r="B78" s="239" t="s">
        <v>58</v>
      </c>
      <c r="C78" s="239"/>
      <c r="D78" s="241">
        <f>'objednávka stužky+doplnky'!$L$101</f>
        <v>0</v>
      </c>
      <c r="E78" s="241"/>
      <c r="F78" s="51">
        <f>IF(D78&gt;0,Cenníky!$G$26,0)</f>
        <v>0</v>
      </c>
      <c r="G78" s="46">
        <f>D78*F78</f>
        <v>0</v>
      </c>
      <c r="H78" s="47" t="str">
        <f>IF(AND(D78=0,F78=0),"",IF(AND($D78&gt;0,$F78=0),"ZDARMA",IF(F78=0.4,"50% zľava","35% zľava")))</f>
        <v/>
      </c>
      <c r="I78" s="47"/>
      <c r="J78" s="251" t="s">
        <v>207</v>
      </c>
      <c r="K78" s="251"/>
      <c r="L78" s="251"/>
      <c r="M78" s="251"/>
      <c r="N78" s="251"/>
    </row>
    <row r="79" spans="1:14" s="41" customFormat="1" ht="24" customHeight="1" outlineLevel="1" thickBot="1" x14ac:dyDescent="0.4">
      <c r="A79" s="40"/>
      <c r="B79" s="252" t="s">
        <v>59</v>
      </c>
      <c r="C79" s="252"/>
      <c r="D79" s="253"/>
      <c r="E79" s="253"/>
      <c r="F79" s="53"/>
      <c r="G79" s="54">
        <f>D79*F79</f>
        <v>0</v>
      </c>
      <c r="H79" s="40"/>
      <c r="I79" s="40"/>
      <c r="J79" s="40"/>
      <c r="K79" s="40"/>
      <c r="L79" s="40"/>
      <c r="M79" s="40"/>
      <c r="N79" s="40"/>
    </row>
    <row r="80" spans="1:14" s="41" customFormat="1" ht="24" customHeight="1" outlineLevel="1" thickBot="1" x14ac:dyDescent="0.4">
      <c r="A80" s="40"/>
      <c r="B80" s="254" t="s">
        <v>54</v>
      </c>
      <c r="C80" s="255"/>
      <c r="D80" s="256"/>
      <c r="E80" s="256"/>
      <c r="F80" s="112"/>
      <c r="G80" s="56">
        <f>SUM(G76:G79)</f>
        <v>0</v>
      </c>
      <c r="H80" s="40"/>
      <c r="I80" s="40"/>
      <c r="J80" s="40"/>
      <c r="K80" s="40"/>
      <c r="L80" s="40"/>
      <c r="M80" s="40"/>
      <c r="N80" s="40"/>
    </row>
    <row r="81" spans="1:14" s="41" customFormat="1" ht="24" customHeight="1" x14ac:dyDescent="0.35">
      <c r="A81" s="40"/>
      <c r="B81" s="248"/>
      <c r="C81" s="248"/>
      <c r="D81" s="248"/>
      <c r="E81" s="248"/>
      <c r="F81" s="57"/>
      <c r="G81" s="48"/>
      <c r="H81" s="40"/>
      <c r="I81" s="40"/>
      <c r="J81" s="40"/>
      <c r="K81" s="40"/>
      <c r="L81" s="40"/>
      <c r="M81" s="40"/>
      <c r="N81" s="40"/>
    </row>
    <row r="82" spans="1:14" s="41" customFormat="1" ht="24" customHeight="1" x14ac:dyDescent="0.35">
      <c r="A82" s="40"/>
      <c r="B82" s="257" t="s">
        <v>60</v>
      </c>
      <c r="C82" s="258"/>
      <c r="D82" s="259">
        <v>1</v>
      </c>
      <c r="E82" s="260"/>
      <c r="F82" s="83">
        <f>IF(SUM(G16:G21)&lt;149,5.9,0)</f>
        <v>5.9</v>
      </c>
      <c r="G82" s="58">
        <f>D82*F82</f>
        <v>5.9</v>
      </c>
      <c r="H82" s="47" t="str">
        <f>IF(F82=0,"ZDARMA","")</f>
        <v/>
      </c>
      <c r="I82" s="40"/>
      <c r="J82" s="40"/>
      <c r="K82" s="40"/>
      <c r="L82" s="40"/>
      <c r="M82" s="40"/>
      <c r="N82" s="40"/>
    </row>
    <row r="83" spans="1:14" s="41" customFormat="1" ht="24" customHeight="1" x14ac:dyDescent="0.35">
      <c r="A83" s="40"/>
      <c r="B83" s="239" t="s">
        <v>61</v>
      </c>
      <c r="C83" s="239"/>
      <c r="D83" s="263"/>
      <c r="E83" s="263"/>
      <c r="F83" s="51">
        <f>IF(D83&gt;0,5,0)</f>
        <v>0</v>
      </c>
      <c r="G83" s="58">
        <f>D83*F83</f>
        <v>0</v>
      </c>
      <c r="H83" s="40"/>
      <c r="I83" s="40"/>
      <c r="J83" s="40"/>
      <c r="K83" s="40"/>
      <c r="L83" s="40"/>
      <c r="M83" s="40"/>
      <c r="N83" s="40"/>
    </row>
    <row r="84" spans="1:14" s="59" customFormat="1" ht="24" customHeight="1" thickBot="1" x14ac:dyDescent="0.4">
      <c r="A84" s="40"/>
      <c r="B84" s="248"/>
      <c r="C84" s="248"/>
      <c r="D84" s="264"/>
      <c r="E84" s="264"/>
      <c r="F84" s="264"/>
      <c r="G84" s="84"/>
      <c r="H84" s="40"/>
      <c r="I84" s="40"/>
      <c r="J84" s="40"/>
      <c r="K84" s="40"/>
      <c r="L84" s="40"/>
      <c r="M84" s="40"/>
      <c r="N84" s="40"/>
    </row>
    <row r="85" spans="1:14" s="59" customFormat="1" ht="24" customHeight="1" thickBot="1" x14ac:dyDescent="0.4">
      <c r="A85" s="40"/>
      <c r="B85" s="265" t="s">
        <v>62</v>
      </c>
      <c r="C85" s="266"/>
      <c r="D85" s="266"/>
      <c r="E85" s="266"/>
      <c r="F85" s="267"/>
      <c r="G85" s="60">
        <f>G23+G40+G80+G82+G83+G54+G72</f>
        <v>5.9</v>
      </c>
      <c r="H85" s="40"/>
      <c r="I85" s="40"/>
      <c r="J85" s="40"/>
      <c r="K85" s="40"/>
      <c r="L85" s="40"/>
      <c r="M85" s="40"/>
      <c r="N85" s="40"/>
    </row>
    <row r="86" spans="1:14" s="59" customFormat="1" ht="24" customHeight="1" x14ac:dyDescent="0.35">
      <c r="A86" s="40"/>
      <c r="B86" s="115"/>
      <c r="C86" s="115"/>
      <c r="D86" s="57"/>
      <c r="E86" s="57"/>
      <c r="F86" s="57"/>
      <c r="G86" s="62"/>
      <c r="H86" s="40"/>
      <c r="I86" s="40"/>
      <c r="J86" s="40"/>
      <c r="K86" s="40"/>
      <c r="L86" s="40"/>
      <c r="M86" s="40"/>
      <c r="N86" s="40"/>
    </row>
    <row r="87" spans="1:14" s="59" customFormat="1" ht="24" customHeight="1" x14ac:dyDescent="0.35">
      <c r="A87" s="40"/>
      <c r="B87" s="115"/>
      <c r="C87" s="115"/>
      <c r="D87" s="57"/>
      <c r="E87" s="57"/>
      <c r="F87" s="57"/>
      <c r="G87" s="62"/>
      <c r="H87" s="40"/>
      <c r="I87" s="40"/>
      <c r="J87" s="40"/>
      <c r="K87" s="40"/>
      <c r="L87" s="40"/>
      <c r="M87" s="40"/>
      <c r="N87" s="40"/>
    </row>
    <row r="88" spans="1:14" s="63" customFormat="1" ht="24" customHeight="1" x14ac:dyDescent="0.35">
      <c r="A88" s="36"/>
      <c r="B88" s="36"/>
      <c r="C88" s="36"/>
      <c r="D88" s="36"/>
      <c r="E88" s="37"/>
      <c r="F88" s="38"/>
      <c r="G88" s="36"/>
      <c r="H88" s="36"/>
      <c r="I88" s="36"/>
      <c r="J88" s="36"/>
      <c r="K88" s="36"/>
      <c r="L88" s="36"/>
      <c r="M88" s="36"/>
      <c r="N88" s="36"/>
    </row>
    <row r="89" spans="1:14" s="39" customFormat="1" ht="24" customHeight="1" x14ac:dyDescent="0.35">
      <c r="A89" s="36"/>
      <c r="B89" s="261" t="s">
        <v>74</v>
      </c>
      <c r="C89" s="261"/>
      <c r="D89" s="261"/>
      <c r="E89" s="261"/>
      <c r="F89" s="261"/>
      <c r="G89" s="261"/>
      <c r="H89" s="261"/>
      <c r="I89" s="261"/>
      <c r="J89" s="261"/>
      <c r="K89" s="261"/>
      <c r="L89" s="261"/>
      <c r="M89" s="261"/>
      <c r="N89" s="261"/>
    </row>
    <row r="90" spans="1:14" s="39" customFormat="1" ht="24" customHeight="1" x14ac:dyDescent="0.35">
      <c r="A90" s="36"/>
      <c r="B90" s="261"/>
      <c r="C90" s="261"/>
      <c r="D90" s="261"/>
      <c r="E90" s="261"/>
      <c r="F90" s="261"/>
      <c r="G90" s="261"/>
      <c r="H90" s="261"/>
      <c r="I90" s="261"/>
      <c r="J90" s="261"/>
      <c r="K90" s="261"/>
      <c r="L90" s="261"/>
      <c r="M90" s="261"/>
      <c r="N90" s="261"/>
    </row>
    <row r="91" spans="1:14" s="39" customFormat="1" ht="24" customHeight="1" x14ac:dyDescent="0.35">
      <c r="A91" s="36"/>
      <c r="B91" s="36"/>
      <c r="C91" s="36"/>
      <c r="D91" s="36"/>
      <c r="E91" s="37"/>
      <c r="F91" s="38"/>
      <c r="G91" s="36"/>
      <c r="H91" s="36"/>
      <c r="I91" s="36"/>
      <c r="J91" s="36"/>
      <c r="K91" s="36"/>
      <c r="L91" s="36"/>
      <c r="M91" s="36"/>
      <c r="N91" s="36"/>
    </row>
    <row r="92" spans="1:14" s="39" customFormat="1" ht="24" customHeight="1" x14ac:dyDescent="0.35">
      <c r="A92" s="36"/>
      <c r="B92" s="262" t="s">
        <v>63</v>
      </c>
      <c r="C92" s="262"/>
      <c r="D92" s="36"/>
      <c r="E92" s="37"/>
      <c r="F92" s="38"/>
      <c r="G92" s="36"/>
      <c r="H92" s="36"/>
      <c r="I92" s="36"/>
      <c r="J92" s="36"/>
      <c r="K92" s="36"/>
      <c r="L92" s="36"/>
      <c r="M92" s="36"/>
      <c r="N92" s="36"/>
    </row>
    <row r="93" spans="1:14" s="39" customFormat="1" ht="24" customHeight="1" x14ac:dyDescent="0.35">
      <c r="A93" s="36"/>
      <c r="B93" s="36"/>
      <c r="C93" s="36"/>
      <c r="D93" s="36"/>
      <c r="E93" s="37"/>
      <c r="F93" s="38"/>
      <c r="G93" s="36"/>
      <c r="H93" s="36"/>
      <c r="I93" s="36"/>
      <c r="J93" s="36"/>
      <c r="K93" s="36"/>
      <c r="L93" s="36"/>
      <c r="M93" s="36"/>
      <c r="N93" s="36"/>
    </row>
    <row r="94" spans="1:14" s="39" customFormat="1" ht="24" customHeight="1" x14ac:dyDescent="0.35">
      <c r="A94" s="36"/>
      <c r="B94" s="262" t="s">
        <v>64</v>
      </c>
      <c r="C94" s="262"/>
      <c r="D94" s="36"/>
      <c r="E94" s="37"/>
      <c r="F94" s="38"/>
      <c r="G94" s="36"/>
      <c r="H94" s="36"/>
      <c r="I94" s="36"/>
      <c r="J94" s="36"/>
      <c r="K94" s="36"/>
      <c r="L94" s="36"/>
      <c r="M94" s="36"/>
      <c r="N94" s="36"/>
    </row>
    <row r="95" spans="1:14" ht="15" customHeight="1" x14ac:dyDescent="0.2">
      <c r="A95" s="1"/>
      <c r="B95" s="1"/>
      <c r="C95" s="1"/>
      <c r="D95" s="1"/>
      <c r="E95" s="32"/>
      <c r="F95" s="33"/>
      <c r="G95" s="1"/>
      <c r="H95" s="1"/>
      <c r="I95" s="1"/>
      <c r="J95" s="1"/>
      <c r="K95" s="1"/>
      <c r="L95" s="1"/>
      <c r="M95" s="1"/>
      <c r="N95" s="1"/>
    </row>
    <row r="96" spans="1:14" ht="15" customHeight="1" x14ac:dyDescent="0.2">
      <c r="A96" s="1"/>
    </row>
  </sheetData>
  <mergeCells count="133">
    <mergeCell ref="B2:G3"/>
    <mergeCell ref="H2:I4"/>
    <mergeCell ref="B5:C5"/>
    <mergeCell ref="B6:C6"/>
    <mergeCell ref="E6:G6"/>
    <mergeCell ref="B7:C7"/>
    <mergeCell ref="E7:G7"/>
    <mergeCell ref="B11:C11"/>
    <mergeCell ref="E11:G11"/>
    <mergeCell ref="B12:C12"/>
    <mergeCell ref="E12:G12"/>
    <mergeCell ref="B15:C15"/>
    <mergeCell ref="D15:E15"/>
    <mergeCell ref="B8:C8"/>
    <mergeCell ref="E8:G8"/>
    <mergeCell ref="B9:C9"/>
    <mergeCell ref="E9:G9"/>
    <mergeCell ref="B10:C10"/>
    <mergeCell ref="E10:G10"/>
    <mergeCell ref="B19:C19"/>
    <mergeCell ref="D19:E19"/>
    <mergeCell ref="B20:C20"/>
    <mergeCell ref="D20:E20"/>
    <mergeCell ref="B21:C21"/>
    <mergeCell ref="D21:E21"/>
    <mergeCell ref="B16:C16"/>
    <mergeCell ref="D16:E16"/>
    <mergeCell ref="B17:C17"/>
    <mergeCell ref="D17:E17"/>
    <mergeCell ref="B18:C18"/>
    <mergeCell ref="D18:E18"/>
    <mergeCell ref="B27:C27"/>
    <mergeCell ref="D27:E27"/>
    <mergeCell ref="B28:C28"/>
    <mergeCell ref="D28:E28"/>
    <mergeCell ref="B29:C29"/>
    <mergeCell ref="D29:E29"/>
    <mergeCell ref="B22:C22"/>
    <mergeCell ref="D22:E22"/>
    <mergeCell ref="B23:C23"/>
    <mergeCell ref="D23:E23"/>
    <mergeCell ref="B25:C25"/>
    <mergeCell ref="B26:C26"/>
    <mergeCell ref="D26:E26"/>
    <mergeCell ref="B33:C33"/>
    <mergeCell ref="D33:E33"/>
    <mergeCell ref="B34:C34"/>
    <mergeCell ref="D34:E34"/>
    <mergeCell ref="B35:C35"/>
    <mergeCell ref="D35:E35"/>
    <mergeCell ref="B30:C30"/>
    <mergeCell ref="D30:E30"/>
    <mergeCell ref="B31:C31"/>
    <mergeCell ref="D31:E31"/>
    <mergeCell ref="B32:C32"/>
    <mergeCell ref="D32:E32"/>
    <mergeCell ref="B39:C39"/>
    <mergeCell ref="D39:E39"/>
    <mergeCell ref="B40:C40"/>
    <mergeCell ref="D40:E40"/>
    <mergeCell ref="B43:E43"/>
    <mergeCell ref="B44:E44"/>
    <mergeCell ref="B36:C36"/>
    <mergeCell ref="D36:E36"/>
    <mergeCell ref="B37:C37"/>
    <mergeCell ref="D37:E37"/>
    <mergeCell ref="B38:C38"/>
    <mergeCell ref="D38:E38"/>
    <mergeCell ref="B50:E50"/>
    <mergeCell ref="F50:G50"/>
    <mergeCell ref="B51:E51"/>
    <mergeCell ref="F51:G51"/>
    <mergeCell ref="B52:F52"/>
    <mergeCell ref="B53:C53"/>
    <mergeCell ref="D53:E53"/>
    <mergeCell ref="B45:E45"/>
    <mergeCell ref="B46:E46"/>
    <mergeCell ref="B47:G47"/>
    <mergeCell ref="B48:E48"/>
    <mergeCell ref="F48:G48"/>
    <mergeCell ref="B49:E49"/>
    <mergeCell ref="F49:G49"/>
    <mergeCell ref="B61:E61"/>
    <mergeCell ref="B62:E62"/>
    <mergeCell ref="B63:G63"/>
    <mergeCell ref="B64:E64"/>
    <mergeCell ref="F64:G64"/>
    <mergeCell ref="B65:E65"/>
    <mergeCell ref="F65:G65"/>
    <mergeCell ref="B54:C54"/>
    <mergeCell ref="D54:E54"/>
    <mergeCell ref="B57:E57"/>
    <mergeCell ref="B58:E58"/>
    <mergeCell ref="B59:E59"/>
    <mergeCell ref="B60:E60"/>
    <mergeCell ref="B69:E69"/>
    <mergeCell ref="F69:G69"/>
    <mergeCell ref="B70:F70"/>
    <mergeCell ref="B71:C71"/>
    <mergeCell ref="D71:E71"/>
    <mergeCell ref="B72:C72"/>
    <mergeCell ref="D72:E72"/>
    <mergeCell ref="B66:E66"/>
    <mergeCell ref="F66:G66"/>
    <mergeCell ref="B67:E67"/>
    <mergeCell ref="F67:G67"/>
    <mergeCell ref="B68:E68"/>
    <mergeCell ref="F68:G68"/>
    <mergeCell ref="B78:C78"/>
    <mergeCell ref="D78:E78"/>
    <mergeCell ref="J78:N78"/>
    <mergeCell ref="B79:C79"/>
    <mergeCell ref="D79:E79"/>
    <mergeCell ref="B80:C80"/>
    <mergeCell ref="D80:E80"/>
    <mergeCell ref="B74:C74"/>
    <mergeCell ref="B75:C75"/>
    <mergeCell ref="D75:E75"/>
    <mergeCell ref="B76:C76"/>
    <mergeCell ref="D76:E76"/>
    <mergeCell ref="B77:C77"/>
    <mergeCell ref="D77:E77"/>
    <mergeCell ref="B85:F85"/>
    <mergeCell ref="B89:N90"/>
    <mergeCell ref="B92:C92"/>
    <mergeCell ref="B94:C94"/>
    <mergeCell ref="B81:E81"/>
    <mergeCell ref="B82:C82"/>
    <mergeCell ref="D82:E82"/>
    <mergeCell ref="B83:C83"/>
    <mergeCell ref="D83:E83"/>
    <mergeCell ref="B84:C84"/>
    <mergeCell ref="D84:F84"/>
  </mergeCell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80" zoomScaleNormal="80" workbookViewId="0">
      <selection activeCell="G51" sqref="G51"/>
    </sheetView>
  </sheetViews>
  <sheetFormatPr defaultRowHeight="12.75" outlineLevelRow="1" x14ac:dyDescent="0.2"/>
  <cols>
    <col min="1" max="1" width="9.140625" style="34"/>
    <col min="2" max="2" width="16.5703125" style="34" bestFit="1" customWidth="1"/>
    <col min="3" max="3" width="48.28515625" style="34" customWidth="1"/>
    <col min="4" max="4" width="3.42578125" style="34" customWidth="1"/>
    <col min="5" max="5" width="15.5703125" style="64" customWidth="1"/>
    <col min="6" max="6" width="15.5703125" style="65" customWidth="1"/>
    <col min="7" max="7" width="19.28515625" style="34" customWidth="1"/>
    <col min="8" max="8" width="10" style="34" bestFit="1" customWidth="1"/>
    <col min="9" max="256" width="9.140625" style="34"/>
    <col min="257" max="257" width="16.5703125" style="34" bestFit="1" customWidth="1"/>
    <col min="258" max="258" width="48.28515625" style="34" customWidth="1"/>
    <col min="259" max="259" width="3.42578125" style="34" customWidth="1"/>
    <col min="260" max="261" width="15.5703125" style="34" customWidth="1"/>
    <col min="262" max="262" width="19.28515625" style="34" customWidth="1"/>
    <col min="263" max="263" width="10" style="34" bestFit="1" customWidth="1"/>
    <col min="264" max="512" width="9.140625" style="34"/>
    <col min="513" max="513" width="16.5703125" style="34" bestFit="1" customWidth="1"/>
    <col min="514" max="514" width="48.28515625" style="34" customWidth="1"/>
    <col min="515" max="515" width="3.42578125" style="34" customWidth="1"/>
    <col min="516" max="517" width="15.5703125" style="34" customWidth="1"/>
    <col min="518" max="518" width="19.28515625" style="34" customWidth="1"/>
    <col min="519" max="519" width="10" style="34" bestFit="1" customWidth="1"/>
    <col min="520" max="768" width="9.140625" style="34"/>
    <col min="769" max="769" width="16.5703125" style="34" bestFit="1" customWidth="1"/>
    <col min="770" max="770" width="48.28515625" style="34" customWidth="1"/>
    <col min="771" max="771" width="3.42578125" style="34" customWidth="1"/>
    <col min="772" max="773" width="15.5703125" style="34" customWidth="1"/>
    <col min="774" max="774" width="19.28515625" style="34" customWidth="1"/>
    <col min="775" max="775" width="10" style="34" bestFit="1" customWidth="1"/>
    <col min="776" max="1024" width="9.140625" style="34"/>
    <col min="1025" max="1025" width="16.5703125" style="34" bestFit="1" customWidth="1"/>
    <col min="1026" max="1026" width="48.28515625" style="34" customWidth="1"/>
    <col min="1027" max="1027" width="3.42578125" style="34" customWidth="1"/>
    <col min="1028" max="1029" width="15.5703125" style="34" customWidth="1"/>
    <col min="1030" max="1030" width="19.28515625" style="34" customWidth="1"/>
    <col min="1031" max="1031" width="10" style="34" bestFit="1" customWidth="1"/>
    <col min="1032" max="1280" width="9.140625" style="34"/>
    <col min="1281" max="1281" width="16.5703125" style="34" bestFit="1" customWidth="1"/>
    <col min="1282" max="1282" width="48.28515625" style="34" customWidth="1"/>
    <col min="1283" max="1283" width="3.42578125" style="34" customWidth="1"/>
    <col min="1284" max="1285" width="15.5703125" style="34" customWidth="1"/>
    <col min="1286" max="1286" width="19.28515625" style="34" customWidth="1"/>
    <col min="1287" max="1287" width="10" style="34" bestFit="1" customWidth="1"/>
    <col min="1288" max="1536" width="9.140625" style="34"/>
    <col min="1537" max="1537" width="16.5703125" style="34" bestFit="1" customWidth="1"/>
    <col min="1538" max="1538" width="48.28515625" style="34" customWidth="1"/>
    <col min="1539" max="1539" width="3.42578125" style="34" customWidth="1"/>
    <col min="1540" max="1541" width="15.5703125" style="34" customWidth="1"/>
    <col min="1542" max="1542" width="19.28515625" style="34" customWidth="1"/>
    <col min="1543" max="1543" width="10" style="34" bestFit="1" customWidth="1"/>
    <col min="1544" max="1792" width="9.140625" style="34"/>
    <col min="1793" max="1793" width="16.5703125" style="34" bestFit="1" customWidth="1"/>
    <col min="1794" max="1794" width="48.28515625" style="34" customWidth="1"/>
    <col min="1795" max="1795" width="3.42578125" style="34" customWidth="1"/>
    <col min="1796" max="1797" width="15.5703125" style="34" customWidth="1"/>
    <col min="1798" max="1798" width="19.28515625" style="34" customWidth="1"/>
    <col min="1799" max="1799" width="10" style="34" bestFit="1" customWidth="1"/>
    <col min="1800" max="2048" width="9.140625" style="34"/>
    <col min="2049" max="2049" width="16.5703125" style="34" bestFit="1" customWidth="1"/>
    <col min="2050" max="2050" width="48.28515625" style="34" customWidth="1"/>
    <col min="2051" max="2051" width="3.42578125" style="34" customWidth="1"/>
    <col min="2052" max="2053" width="15.5703125" style="34" customWidth="1"/>
    <col min="2054" max="2054" width="19.28515625" style="34" customWidth="1"/>
    <col min="2055" max="2055" width="10" style="34" bestFit="1" customWidth="1"/>
    <col min="2056" max="2304" width="9.140625" style="34"/>
    <col min="2305" max="2305" width="16.5703125" style="34" bestFit="1" customWidth="1"/>
    <col min="2306" max="2306" width="48.28515625" style="34" customWidth="1"/>
    <col min="2307" max="2307" width="3.42578125" style="34" customWidth="1"/>
    <col min="2308" max="2309" width="15.5703125" style="34" customWidth="1"/>
    <col min="2310" max="2310" width="19.28515625" style="34" customWidth="1"/>
    <col min="2311" max="2311" width="10" style="34" bestFit="1" customWidth="1"/>
    <col min="2312" max="2560" width="9.140625" style="34"/>
    <col min="2561" max="2561" width="16.5703125" style="34" bestFit="1" customWidth="1"/>
    <col min="2562" max="2562" width="48.28515625" style="34" customWidth="1"/>
    <col min="2563" max="2563" width="3.42578125" style="34" customWidth="1"/>
    <col min="2564" max="2565" width="15.5703125" style="34" customWidth="1"/>
    <col min="2566" max="2566" width="19.28515625" style="34" customWidth="1"/>
    <col min="2567" max="2567" width="10" style="34" bestFit="1" customWidth="1"/>
    <col min="2568" max="2816" width="9.140625" style="34"/>
    <col min="2817" max="2817" width="16.5703125" style="34" bestFit="1" customWidth="1"/>
    <col min="2818" max="2818" width="48.28515625" style="34" customWidth="1"/>
    <col min="2819" max="2819" width="3.42578125" style="34" customWidth="1"/>
    <col min="2820" max="2821" width="15.5703125" style="34" customWidth="1"/>
    <col min="2822" max="2822" width="19.28515625" style="34" customWidth="1"/>
    <col min="2823" max="2823" width="10" style="34" bestFit="1" customWidth="1"/>
    <col min="2824" max="3072" width="9.140625" style="34"/>
    <col min="3073" max="3073" width="16.5703125" style="34" bestFit="1" customWidth="1"/>
    <col min="3074" max="3074" width="48.28515625" style="34" customWidth="1"/>
    <col min="3075" max="3075" width="3.42578125" style="34" customWidth="1"/>
    <col min="3076" max="3077" width="15.5703125" style="34" customWidth="1"/>
    <col min="3078" max="3078" width="19.28515625" style="34" customWidth="1"/>
    <col min="3079" max="3079" width="10" style="34" bestFit="1" customWidth="1"/>
    <col min="3080" max="3328" width="9.140625" style="34"/>
    <col min="3329" max="3329" width="16.5703125" style="34" bestFit="1" customWidth="1"/>
    <col min="3330" max="3330" width="48.28515625" style="34" customWidth="1"/>
    <col min="3331" max="3331" width="3.42578125" style="34" customWidth="1"/>
    <col min="3332" max="3333" width="15.5703125" style="34" customWidth="1"/>
    <col min="3334" max="3334" width="19.28515625" style="34" customWidth="1"/>
    <col min="3335" max="3335" width="10" style="34" bestFit="1" customWidth="1"/>
    <col min="3336" max="3584" width="9.140625" style="34"/>
    <col min="3585" max="3585" width="16.5703125" style="34" bestFit="1" customWidth="1"/>
    <col min="3586" max="3586" width="48.28515625" style="34" customWidth="1"/>
    <col min="3587" max="3587" width="3.42578125" style="34" customWidth="1"/>
    <col min="3588" max="3589" width="15.5703125" style="34" customWidth="1"/>
    <col min="3590" max="3590" width="19.28515625" style="34" customWidth="1"/>
    <col min="3591" max="3591" width="10" style="34" bestFit="1" customWidth="1"/>
    <col min="3592" max="3840" width="9.140625" style="34"/>
    <col min="3841" max="3841" width="16.5703125" style="34" bestFit="1" customWidth="1"/>
    <col min="3842" max="3842" width="48.28515625" style="34" customWidth="1"/>
    <col min="3843" max="3843" width="3.42578125" style="34" customWidth="1"/>
    <col min="3844" max="3845" width="15.5703125" style="34" customWidth="1"/>
    <col min="3846" max="3846" width="19.28515625" style="34" customWidth="1"/>
    <col min="3847" max="3847" width="10" style="34" bestFit="1" customWidth="1"/>
    <col min="3848" max="4096" width="9.140625" style="34"/>
    <col min="4097" max="4097" width="16.5703125" style="34" bestFit="1" customWidth="1"/>
    <col min="4098" max="4098" width="48.28515625" style="34" customWidth="1"/>
    <col min="4099" max="4099" width="3.42578125" style="34" customWidth="1"/>
    <col min="4100" max="4101" width="15.5703125" style="34" customWidth="1"/>
    <col min="4102" max="4102" width="19.28515625" style="34" customWidth="1"/>
    <col min="4103" max="4103" width="10" style="34" bestFit="1" customWidth="1"/>
    <col min="4104" max="4352" width="9.140625" style="34"/>
    <col min="4353" max="4353" width="16.5703125" style="34" bestFit="1" customWidth="1"/>
    <col min="4354" max="4354" width="48.28515625" style="34" customWidth="1"/>
    <col min="4355" max="4355" width="3.42578125" style="34" customWidth="1"/>
    <col min="4356" max="4357" width="15.5703125" style="34" customWidth="1"/>
    <col min="4358" max="4358" width="19.28515625" style="34" customWidth="1"/>
    <col min="4359" max="4359" width="10" style="34" bestFit="1" customWidth="1"/>
    <col min="4360" max="4608" width="9.140625" style="34"/>
    <col min="4609" max="4609" width="16.5703125" style="34" bestFit="1" customWidth="1"/>
    <col min="4610" max="4610" width="48.28515625" style="34" customWidth="1"/>
    <col min="4611" max="4611" width="3.42578125" style="34" customWidth="1"/>
    <col min="4612" max="4613" width="15.5703125" style="34" customWidth="1"/>
    <col min="4614" max="4614" width="19.28515625" style="34" customWidth="1"/>
    <col min="4615" max="4615" width="10" style="34" bestFit="1" customWidth="1"/>
    <col min="4616" max="4864" width="9.140625" style="34"/>
    <col min="4865" max="4865" width="16.5703125" style="34" bestFit="1" customWidth="1"/>
    <col min="4866" max="4866" width="48.28515625" style="34" customWidth="1"/>
    <col min="4867" max="4867" width="3.42578125" style="34" customWidth="1"/>
    <col min="4868" max="4869" width="15.5703125" style="34" customWidth="1"/>
    <col min="4870" max="4870" width="19.28515625" style="34" customWidth="1"/>
    <col min="4871" max="4871" width="10" style="34" bestFit="1" customWidth="1"/>
    <col min="4872" max="5120" width="9.140625" style="34"/>
    <col min="5121" max="5121" width="16.5703125" style="34" bestFit="1" customWidth="1"/>
    <col min="5122" max="5122" width="48.28515625" style="34" customWidth="1"/>
    <col min="5123" max="5123" width="3.42578125" style="34" customWidth="1"/>
    <col min="5124" max="5125" width="15.5703125" style="34" customWidth="1"/>
    <col min="5126" max="5126" width="19.28515625" style="34" customWidth="1"/>
    <col min="5127" max="5127" width="10" style="34" bestFit="1" customWidth="1"/>
    <col min="5128" max="5376" width="9.140625" style="34"/>
    <col min="5377" max="5377" width="16.5703125" style="34" bestFit="1" customWidth="1"/>
    <col min="5378" max="5378" width="48.28515625" style="34" customWidth="1"/>
    <col min="5379" max="5379" width="3.42578125" style="34" customWidth="1"/>
    <col min="5380" max="5381" width="15.5703125" style="34" customWidth="1"/>
    <col min="5382" max="5382" width="19.28515625" style="34" customWidth="1"/>
    <col min="5383" max="5383" width="10" style="34" bestFit="1" customWidth="1"/>
    <col min="5384" max="5632" width="9.140625" style="34"/>
    <col min="5633" max="5633" width="16.5703125" style="34" bestFit="1" customWidth="1"/>
    <col min="5634" max="5634" width="48.28515625" style="34" customWidth="1"/>
    <col min="5635" max="5635" width="3.42578125" style="34" customWidth="1"/>
    <col min="5636" max="5637" width="15.5703125" style="34" customWidth="1"/>
    <col min="5638" max="5638" width="19.28515625" style="34" customWidth="1"/>
    <col min="5639" max="5639" width="10" style="34" bestFit="1" customWidth="1"/>
    <col min="5640" max="5888" width="9.140625" style="34"/>
    <col min="5889" max="5889" width="16.5703125" style="34" bestFit="1" customWidth="1"/>
    <col min="5890" max="5890" width="48.28515625" style="34" customWidth="1"/>
    <col min="5891" max="5891" width="3.42578125" style="34" customWidth="1"/>
    <col min="5892" max="5893" width="15.5703125" style="34" customWidth="1"/>
    <col min="5894" max="5894" width="19.28515625" style="34" customWidth="1"/>
    <col min="5895" max="5895" width="10" style="34" bestFit="1" customWidth="1"/>
    <col min="5896" max="6144" width="9.140625" style="34"/>
    <col min="6145" max="6145" width="16.5703125" style="34" bestFit="1" customWidth="1"/>
    <col min="6146" max="6146" width="48.28515625" style="34" customWidth="1"/>
    <col min="6147" max="6147" width="3.42578125" style="34" customWidth="1"/>
    <col min="6148" max="6149" width="15.5703125" style="34" customWidth="1"/>
    <col min="6150" max="6150" width="19.28515625" style="34" customWidth="1"/>
    <col min="6151" max="6151" width="10" style="34" bestFit="1" customWidth="1"/>
    <col min="6152" max="6400" width="9.140625" style="34"/>
    <col min="6401" max="6401" width="16.5703125" style="34" bestFit="1" customWidth="1"/>
    <col min="6402" max="6402" width="48.28515625" style="34" customWidth="1"/>
    <col min="6403" max="6403" width="3.42578125" style="34" customWidth="1"/>
    <col min="6404" max="6405" width="15.5703125" style="34" customWidth="1"/>
    <col min="6406" max="6406" width="19.28515625" style="34" customWidth="1"/>
    <col min="6407" max="6407" width="10" style="34" bestFit="1" customWidth="1"/>
    <col min="6408" max="6656" width="9.140625" style="34"/>
    <col min="6657" max="6657" width="16.5703125" style="34" bestFit="1" customWidth="1"/>
    <col min="6658" max="6658" width="48.28515625" style="34" customWidth="1"/>
    <col min="6659" max="6659" width="3.42578125" style="34" customWidth="1"/>
    <col min="6660" max="6661" width="15.5703125" style="34" customWidth="1"/>
    <col min="6662" max="6662" width="19.28515625" style="34" customWidth="1"/>
    <col min="6663" max="6663" width="10" style="34" bestFit="1" customWidth="1"/>
    <col min="6664" max="6912" width="9.140625" style="34"/>
    <col min="6913" max="6913" width="16.5703125" style="34" bestFit="1" customWidth="1"/>
    <col min="6914" max="6914" width="48.28515625" style="34" customWidth="1"/>
    <col min="6915" max="6915" width="3.42578125" style="34" customWidth="1"/>
    <col min="6916" max="6917" width="15.5703125" style="34" customWidth="1"/>
    <col min="6918" max="6918" width="19.28515625" style="34" customWidth="1"/>
    <col min="6919" max="6919" width="10" style="34" bestFit="1" customWidth="1"/>
    <col min="6920" max="7168" width="9.140625" style="34"/>
    <col min="7169" max="7169" width="16.5703125" style="34" bestFit="1" customWidth="1"/>
    <col min="7170" max="7170" width="48.28515625" style="34" customWidth="1"/>
    <col min="7171" max="7171" width="3.42578125" style="34" customWidth="1"/>
    <col min="7172" max="7173" width="15.5703125" style="34" customWidth="1"/>
    <col min="7174" max="7174" width="19.28515625" style="34" customWidth="1"/>
    <col min="7175" max="7175" width="10" style="34" bestFit="1" customWidth="1"/>
    <col min="7176" max="7424" width="9.140625" style="34"/>
    <col min="7425" max="7425" width="16.5703125" style="34" bestFit="1" customWidth="1"/>
    <col min="7426" max="7426" width="48.28515625" style="34" customWidth="1"/>
    <col min="7427" max="7427" width="3.42578125" style="34" customWidth="1"/>
    <col min="7428" max="7429" width="15.5703125" style="34" customWidth="1"/>
    <col min="7430" max="7430" width="19.28515625" style="34" customWidth="1"/>
    <col min="7431" max="7431" width="10" style="34" bestFit="1" customWidth="1"/>
    <col min="7432" max="7680" width="9.140625" style="34"/>
    <col min="7681" max="7681" width="16.5703125" style="34" bestFit="1" customWidth="1"/>
    <col min="7682" max="7682" width="48.28515625" style="34" customWidth="1"/>
    <col min="7683" max="7683" width="3.42578125" style="34" customWidth="1"/>
    <col min="7684" max="7685" width="15.5703125" style="34" customWidth="1"/>
    <col min="7686" max="7686" width="19.28515625" style="34" customWidth="1"/>
    <col min="7687" max="7687" width="10" style="34" bestFit="1" customWidth="1"/>
    <col min="7688" max="7936" width="9.140625" style="34"/>
    <col min="7937" max="7937" width="16.5703125" style="34" bestFit="1" customWidth="1"/>
    <col min="7938" max="7938" width="48.28515625" style="34" customWidth="1"/>
    <col min="7939" max="7939" width="3.42578125" style="34" customWidth="1"/>
    <col min="7940" max="7941" width="15.5703125" style="34" customWidth="1"/>
    <col min="7942" max="7942" width="19.28515625" style="34" customWidth="1"/>
    <col min="7943" max="7943" width="10" style="34" bestFit="1" customWidth="1"/>
    <col min="7944" max="8192" width="9.140625" style="34"/>
    <col min="8193" max="8193" width="16.5703125" style="34" bestFit="1" customWidth="1"/>
    <col min="8194" max="8194" width="48.28515625" style="34" customWidth="1"/>
    <col min="8195" max="8195" width="3.42578125" style="34" customWidth="1"/>
    <col min="8196" max="8197" width="15.5703125" style="34" customWidth="1"/>
    <col min="8198" max="8198" width="19.28515625" style="34" customWidth="1"/>
    <col min="8199" max="8199" width="10" style="34" bestFit="1" customWidth="1"/>
    <col min="8200" max="8448" width="9.140625" style="34"/>
    <col min="8449" max="8449" width="16.5703125" style="34" bestFit="1" customWidth="1"/>
    <col min="8450" max="8450" width="48.28515625" style="34" customWidth="1"/>
    <col min="8451" max="8451" width="3.42578125" style="34" customWidth="1"/>
    <col min="8452" max="8453" width="15.5703125" style="34" customWidth="1"/>
    <col min="8454" max="8454" width="19.28515625" style="34" customWidth="1"/>
    <col min="8455" max="8455" width="10" style="34" bestFit="1" customWidth="1"/>
    <col min="8456" max="8704" width="9.140625" style="34"/>
    <col min="8705" max="8705" width="16.5703125" style="34" bestFit="1" customWidth="1"/>
    <col min="8706" max="8706" width="48.28515625" style="34" customWidth="1"/>
    <col min="8707" max="8707" width="3.42578125" style="34" customWidth="1"/>
    <col min="8708" max="8709" width="15.5703125" style="34" customWidth="1"/>
    <col min="8710" max="8710" width="19.28515625" style="34" customWidth="1"/>
    <col min="8711" max="8711" width="10" style="34" bestFit="1" customWidth="1"/>
    <col min="8712" max="8960" width="9.140625" style="34"/>
    <col min="8961" max="8961" width="16.5703125" style="34" bestFit="1" customWidth="1"/>
    <col min="8962" max="8962" width="48.28515625" style="34" customWidth="1"/>
    <col min="8963" max="8963" width="3.42578125" style="34" customWidth="1"/>
    <col min="8964" max="8965" width="15.5703125" style="34" customWidth="1"/>
    <col min="8966" max="8966" width="19.28515625" style="34" customWidth="1"/>
    <col min="8967" max="8967" width="10" style="34" bestFit="1" customWidth="1"/>
    <col min="8968" max="9216" width="9.140625" style="34"/>
    <col min="9217" max="9217" width="16.5703125" style="34" bestFit="1" customWidth="1"/>
    <col min="9218" max="9218" width="48.28515625" style="34" customWidth="1"/>
    <col min="9219" max="9219" width="3.42578125" style="34" customWidth="1"/>
    <col min="9220" max="9221" width="15.5703125" style="34" customWidth="1"/>
    <col min="9222" max="9222" width="19.28515625" style="34" customWidth="1"/>
    <col min="9223" max="9223" width="10" style="34" bestFit="1" customWidth="1"/>
    <col min="9224" max="9472" width="9.140625" style="34"/>
    <col min="9473" max="9473" width="16.5703125" style="34" bestFit="1" customWidth="1"/>
    <col min="9474" max="9474" width="48.28515625" style="34" customWidth="1"/>
    <col min="9475" max="9475" width="3.42578125" style="34" customWidth="1"/>
    <col min="9476" max="9477" width="15.5703125" style="34" customWidth="1"/>
    <col min="9478" max="9478" width="19.28515625" style="34" customWidth="1"/>
    <col min="9479" max="9479" width="10" style="34" bestFit="1" customWidth="1"/>
    <col min="9480" max="9728" width="9.140625" style="34"/>
    <col min="9729" max="9729" width="16.5703125" style="34" bestFit="1" customWidth="1"/>
    <col min="9730" max="9730" width="48.28515625" style="34" customWidth="1"/>
    <col min="9731" max="9731" width="3.42578125" style="34" customWidth="1"/>
    <col min="9732" max="9733" width="15.5703125" style="34" customWidth="1"/>
    <col min="9734" max="9734" width="19.28515625" style="34" customWidth="1"/>
    <col min="9735" max="9735" width="10" style="34" bestFit="1" customWidth="1"/>
    <col min="9736" max="9984" width="9.140625" style="34"/>
    <col min="9985" max="9985" width="16.5703125" style="34" bestFit="1" customWidth="1"/>
    <col min="9986" max="9986" width="48.28515625" style="34" customWidth="1"/>
    <col min="9987" max="9987" width="3.42578125" style="34" customWidth="1"/>
    <col min="9988" max="9989" width="15.5703125" style="34" customWidth="1"/>
    <col min="9990" max="9990" width="19.28515625" style="34" customWidth="1"/>
    <col min="9991" max="9991" width="10" style="34" bestFit="1" customWidth="1"/>
    <col min="9992" max="10240" width="9.140625" style="34"/>
    <col min="10241" max="10241" width="16.5703125" style="34" bestFit="1" customWidth="1"/>
    <col min="10242" max="10242" width="48.28515625" style="34" customWidth="1"/>
    <col min="10243" max="10243" width="3.42578125" style="34" customWidth="1"/>
    <col min="10244" max="10245" width="15.5703125" style="34" customWidth="1"/>
    <col min="10246" max="10246" width="19.28515625" style="34" customWidth="1"/>
    <col min="10247" max="10247" width="10" style="34" bestFit="1" customWidth="1"/>
    <col min="10248" max="10496" width="9.140625" style="34"/>
    <col min="10497" max="10497" width="16.5703125" style="34" bestFit="1" customWidth="1"/>
    <col min="10498" max="10498" width="48.28515625" style="34" customWidth="1"/>
    <col min="10499" max="10499" width="3.42578125" style="34" customWidth="1"/>
    <col min="10500" max="10501" width="15.5703125" style="34" customWidth="1"/>
    <col min="10502" max="10502" width="19.28515625" style="34" customWidth="1"/>
    <col min="10503" max="10503" width="10" style="34" bestFit="1" customWidth="1"/>
    <col min="10504" max="10752" width="9.140625" style="34"/>
    <col min="10753" max="10753" width="16.5703125" style="34" bestFit="1" customWidth="1"/>
    <col min="10754" max="10754" width="48.28515625" style="34" customWidth="1"/>
    <col min="10755" max="10755" width="3.42578125" style="34" customWidth="1"/>
    <col min="10756" max="10757" width="15.5703125" style="34" customWidth="1"/>
    <col min="10758" max="10758" width="19.28515625" style="34" customWidth="1"/>
    <col min="10759" max="10759" width="10" style="34" bestFit="1" customWidth="1"/>
    <col min="10760" max="11008" width="9.140625" style="34"/>
    <col min="11009" max="11009" width="16.5703125" style="34" bestFit="1" customWidth="1"/>
    <col min="11010" max="11010" width="48.28515625" style="34" customWidth="1"/>
    <col min="11011" max="11011" width="3.42578125" style="34" customWidth="1"/>
    <col min="11012" max="11013" width="15.5703125" style="34" customWidth="1"/>
    <col min="11014" max="11014" width="19.28515625" style="34" customWidth="1"/>
    <col min="11015" max="11015" width="10" style="34" bestFit="1" customWidth="1"/>
    <col min="11016" max="11264" width="9.140625" style="34"/>
    <col min="11265" max="11265" width="16.5703125" style="34" bestFit="1" customWidth="1"/>
    <col min="11266" max="11266" width="48.28515625" style="34" customWidth="1"/>
    <col min="11267" max="11267" width="3.42578125" style="34" customWidth="1"/>
    <col min="11268" max="11269" width="15.5703125" style="34" customWidth="1"/>
    <col min="11270" max="11270" width="19.28515625" style="34" customWidth="1"/>
    <col min="11271" max="11271" width="10" style="34" bestFit="1" customWidth="1"/>
    <col min="11272" max="11520" width="9.140625" style="34"/>
    <col min="11521" max="11521" width="16.5703125" style="34" bestFit="1" customWidth="1"/>
    <col min="11522" max="11522" width="48.28515625" style="34" customWidth="1"/>
    <col min="11523" max="11523" width="3.42578125" style="34" customWidth="1"/>
    <col min="11524" max="11525" width="15.5703125" style="34" customWidth="1"/>
    <col min="11526" max="11526" width="19.28515625" style="34" customWidth="1"/>
    <col min="11527" max="11527" width="10" style="34" bestFit="1" customWidth="1"/>
    <col min="11528" max="11776" width="9.140625" style="34"/>
    <col min="11777" max="11777" width="16.5703125" style="34" bestFit="1" customWidth="1"/>
    <col min="11778" max="11778" width="48.28515625" style="34" customWidth="1"/>
    <col min="11779" max="11779" width="3.42578125" style="34" customWidth="1"/>
    <col min="11780" max="11781" width="15.5703125" style="34" customWidth="1"/>
    <col min="11782" max="11782" width="19.28515625" style="34" customWidth="1"/>
    <col min="11783" max="11783" width="10" style="34" bestFit="1" customWidth="1"/>
    <col min="11784" max="12032" width="9.140625" style="34"/>
    <col min="12033" max="12033" width="16.5703125" style="34" bestFit="1" customWidth="1"/>
    <col min="12034" max="12034" width="48.28515625" style="34" customWidth="1"/>
    <col min="12035" max="12035" width="3.42578125" style="34" customWidth="1"/>
    <col min="12036" max="12037" width="15.5703125" style="34" customWidth="1"/>
    <col min="12038" max="12038" width="19.28515625" style="34" customWidth="1"/>
    <col min="12039" max="12039" width="10" style="34" bestFit="1" customWidth="1"/>
    <col min="12040" max="12288" width="9.140625" style="34"/>
    <col min="12289" max="12289" width="16.5703125" style="34" bestFit="1" customWidth="1"/>
    <col min="12290" max="12290" width="48.28515625" style="34" customWidth="1"/>
    <col min="12291" max="12291" width="3.42578125" style="34" customWidth="1"/>
    <col min="12292" max="12293" width="15.5703125" style="34" customWidth="1"/>
    <col min="12294" max="12294" width="19.28515625" style="34" customWidth="1"/>
    <col min="12295" max="12295" width="10" style="34" bestFit="1" customWidth="1"/>
    <col min="12296" max="12544" width="9.140625" style="34"/>
    <col min="12545" max="12545" width="16.5703125" style="34" bestFit="1" customWidth="1"/>
    <col min="12546" max="12546" width="48.28515625" style="34" customWidth="1"/>
    <col min="12547" max="12547" width="3.42578125" style="34" customWidth="1"/>
    <col min="12548" max="12549" width="15.5703125" style="34" customWidth="1"/>
    <col min="12550" max="12550" width="19.28515625" style="34" customWidth="1"/>
    <col min="12551" max="12551" width="10" style="34" bestFit="1" customWidth="1"/>
    <col min="12552" max="12800" width="9.140625" style="34"/>
    <col min="12801" max="12801" width="16.5703125" style="34" bestFit="1" customWidth="1"/>
    <col min="12802" max="12802" width="48.28515625" style="34" customWidth="1"/>
    <col min="12803" max="12803" width="3.42578125" style="34" customWidth="1"/>
    <col min="12804" max="12805" width="15.5703125" style="34" customWidth="1"/>
    <col min="12806" max="12806" width="19.28515625" style="34" customWidth="1"/>
    <col min="12807" max="12807" width="10" style="34" bestFit="1" customWidth="1"/>
    <col min="12808" max="13056" width="9.140625" style="34"/>
    <col min="13057" max="13057" width="16.5703125" style="34" bestFit="1" customWidth="1"/>
    <col min="13058" max="13058" width="48.28515625" style="34" customWidth="1"/>
    <col min="13059" max="13059" width="3.42578125" style="34" customWidth="1"/>
    <col min="13060" max="13061" width="15.5703125" style="34" customWidth="1"/>
    <col min="13062" max="13062" width="19.28515625" style="34" customWidth="1"/>
    <col min="13063" max="13063" width="10" style="34" bestFit="1" customWidth="1"/>
    <col min="13064" max="13312" width="9.140625" style="34"/>
    <col min="13313" max="13313" width="16.5703125" style="34" bestFit="1" customWidth="1"/>
    <col min="13314" max="13314" width="48.28515625" style="34" customWidth="1"/>
    <col min="13315" max="13315" width="3.42578125" style="34" customWidth="1"/>
    <col min="13316" max="13317" width="15.5703125" style="34" customWidth="1"/>
    <col min="13318" max="13318" width="19.28515625" style="34" customWidth="1"/>
    <col min="13319" max="13319" width="10" style="34" bestFit="1" customWidth="1"/>
    <col min="13320" max="13568" width="9.140625" style="34"/>
    <col min="13569" max="13569" width="16.5703125" style="34" bestFit="1" customWidth="1"/>
    <col min="13570" max="13570" width="48.28515625" style="34" customWidth="1"/>
    <col min="13571" max="13571" width="3.42578125" style="34" customWidth="1"/>
    <col min="13572" max="13573" width="15.5703125" style="34" customWidth="1"/>
    <col min="13574" max="13574" width="19.28515625" style="34" customWidth="1"/>
    <col min="13575" max="13575" width="10" style="34" bestFit="1" customWidth="1"/>
    <col min="13576" max="13824" width="9.140625" style="34"/>
    <col min="13825" max="13825" width="16.5703125" style="34" bestFit="1" customWidth="1"/>
    <col min="13826" max="13826" width="48.28515625" style="34" customWidth="1"/>
    <col min="13827" max="13827" width="3.42578125" style="34" customWidth="1"/>
    <col min="13828" max="13829" width="15.5703125" style="34" customWidth="1"/>
    <col min="13830" max="13830" width="19.28515625" style="34" customWidth="1"/>
    <col min="13831" max="13831" width="10" style="34" bestFit="1" customWidth="1"/>
    <col min="13832" max="14080" width="9.140625" style="34"/>
    <col min="14081" max="14081" width="16.5703125" style="34" bestFit="1" customWidth="1"/>
    <col min="14082" max="14082" width="48.28515625" style="34" customWidth="1"/>
    <col min="14083" max="14083" width="3.42578125" style="34" customWidth="1"/>
    <col min="14084" max="14085" width="15.5703125" style="34" customWidth="1"/>
    <col min="14086" max="14086" width="19.28515625" style="34" customWidth="1"/>
    <col min="14087" max="14087" width="10" style="34" bestFit="1" customWidth="1"/>
    <col min="14088" max="14336" width="9.140625" style="34"/>
    <col min="14337" max="14337" width="16.5703125" style="34" bestFit="1" customWidth="1"/>
    <col min="14338" max="14338" width="48.28515625" style="34" customWidth="1"/>
    <col min="14339" max="14339" width="3.42578125" style="34" customWidth="1"/>
    <col min="14340" max="14341" width="15.5703125" style="34" customWidth="1"/>
    <col min="14342" max="14342" width="19.28515625" style="34" customWidth="1"/>
    <col min="14343" max="14343" width="10" style="34" bestFit="1" customWidth="1"/>
    <col min="14344" max="14592" width="9.140625" style="34"/>
    <col min="14593" max="14593" width="16.5703125" style="34" bestFit="1" customWidth="1"/>
    <col min="14594" max="14594" width="48.28515625" style="34" customWidth="1"/>
    <col min="14595" max="14595" width="3.42578125" style="34" customWidth="1"/>
    <col min="14596" max="14597" width="15.5703125" style="34" customWidth="1"/>
    <col min="14598" max="14598" width="19.28515625" style="34" customWidth="1"/>
    <col min="14599" max="14599" width="10" style="34" bestFit="1" customWidth="1"/>
    <col min="14600" max="14848" width="9.140625" style="34"/>
    <col min="14849" max="14849" width="16.5703125" style="34" bestFit="1" customWidth="1"/>
    <col min="14850" max="14850" width="48.28515625" style="34" customWidth="1"/>
    <col min="14851" max="14851" width="3.42578125" style="34" customWidth="1"/>
    <col min="14852" max="14853" width="15.5703125" style="34" customWidth="1"/>
    <col min="14854" max="14854" width="19.28515625" style="34" customWidth="1"/>
    <col min="14855" max="14855" width="10" style="34" bestFit="1" customWidth="1"/>
    <col min="14856" max="15104" width="9.140625" style="34"/>
    <col min="15105" max="15105" width="16.5703125" style="34" bestFit="1" customWidth="1"/>
    <col min="15106" max="15106" width="48.28515625" style="34" customWidth="1"/>
    <col min="15107" max="15107" width="3.42578125" style="34" customWidth="1"/>
    <col min="15108" max="15109" width="15.5703125" style="34" customWidth="1"/>
    <col min="15110" max="15110" width="19.28515625" style="34" customWidth="1"/>
    <col min="15111" max="15111" width="10" style="34" bestFit="1" customWidth="1"/>
    <col min="15112" max="15360" width="9.140625" style="34"/>
    <col min="15361" max="15361" width="16.5703125" style="34" bestFit="1" customWidth="1"/>
    <col min="15362" max="15362" width="48.28515625" style="34" customWidth="1"/>
    <col min="15363" max="15363" width="3.42578125" style="34" customWidth="1"/>
    <col min="15364" max="15365" width="15.5703125" style="34" customWidth="1"/>
    <col min="15366" max="15366" width="19.28515625" style="34" customWidth="1"/>
    <col min="15367" max="15367" width="10" style="34" bestFit="1" customWidth="1"/>
    <col min="15368" max="15616" width="9.140625" style="34"/>
    <col min="15617" max="15617" width="16.5703125" style="34" bestFit="1" customWidth="1"/>
    <col min="15618" max="15618" width="48.28515625" style="34" customWidth="1"/>
    <col min="15619" max="15619" width="3.42578125" style="34" customWidth="1"/>
    <col min="15620" max="15621" width="15.5703125" style="34" customWidth="1"/>
    <col min="15622" max="15622" width="19.28515625" style="34" customWidth="1"/>
    <col min="15623" max="15623" width="10" style="34" bestFit="1" customWidth="1"/>
    <col min="15624" max="15872" width="9.140625" style="34"/>
    <col min="15873" max="15873" width="16.5703125" style="34" bestFit="1" customWidth="1"/>
    <col min="15874" max="15874" width="48.28515625" style="34" customWidth="1"/>
    <col min="15875" max="15875" width="3.42578125" style="34" customWidth="1"/>
    <col min="15876" max="15877" width="15.5703125" style="34" customWidth="1"/>
    <col min="15878" max="15878" width="19.28515625" style="34" customWidth="1"/>
    <col min="15879" max="15879" width="10" style="34" bestFit="1" customWidth="1"/>
    <col min="15880" max="16128" width="9.140625" style="34"/>
    <col min="16129" max="16129" width="16.5703125" style="34" bestFit="1" customWidth="1"/>
    <col min="16130" max="16130" width="48.28515625" style="34" customWidth="1"/>
    <col min="16131" max="16131" width="3.42578125" style="34" customWidth="1"/>
    <col min="16132" max="16133" width="15.5703125" style="34" customWidth="1"/>
    <col min="16134" max="16134" width="19.28515625" style="34" customWidth="1"/>
    <col min="16135" max="16135" width="10" style="34" bestFit="1" customWidth="1"/>
    <col min="16136" max="16384" width="9.140625" style="34"/>
  </cols>
  <sheetData>
    <row r="1" spans="1:14" x14ac:dyDescent="0.2">
      <c r="A1" s="1"/>
      <c r="B1" s="1"/>
      <c r="C1" s="1"/>
      <c r="D1" s="1"/>
      <c r="E1" s="32"/>
      <c r="F1" s="33"/>
      <c r="G1" s="1"/>
      <c r="H1" s="1"/>
      <c r="I1" s="1"/>
      <c r="J1" s="1"/>
      <c r="K1" s="1"/>
      <c r="L1" s="1"/>
      <c r="M1" s="1"/>
      <c r="N1" s="1"/>
    </row>
    <row r="2" spans="1:14" ht="14.25" customHeight="1" x14ac:dyDescent="0.2">
      <c r="A2" s="1"/>
      <c r="B2" s="211" t="s">
        <v>42</v>
      </c>
      <c r="C2" s="211"/>
      <c r="D2" s="211"/>
      <c r="E2" s="211"/>
      <c r="F2" s="211"/>
      <c r="G2" s="211"/>
      <c r="H2" s="212"/>
      <c r="I2" s="212"/>
      <c r="J2" s="35"/>
      <c r="K2" s="35"/>
      <c r="L2" s="35"/>
      <c r="M2" s="35"/>
      <c r="N2" s="35"/>
    </row>
    <row r="3" spans="1:14" ht="14.25" customHeight="1" x14ac:dyDescent="0.2">
      <c r="A3" s="1"/>
      <c r="B3" s="211"/>
      <c r="C3" s="211"/>
      <c r="D3" s="211"/>
      <c r="E3" s="211"/>
      <c r="F3" s="211"/>
      <c r="G3" s="211"/>
      <c r="H3" s="212"/>
      <c r="I3" s="212"/>
      <c r="J3" s="35"/>
      <c r="K3" s="35"/>
      <c r="L3" s="35"/>
      <c r="M3" s="35"/>
      <c r="N3" s="35"/>
    </row>
    <row r="4" spans="1:14" ht="12.75" customHeight="1" x14ac:dyDescent="0.2">
      <c r="A4" s="1"/>
      <c r="B4" s="1"/>
      <c r="C4" s="1"/>
      <c r="D4" s="1"/>
      <c r="E4" s="32"/>
      <c r="F4" s="33"/>
      <c r="G4" s="1"/>
      <c r="H4" s="212"/>
      <c r="I4" s="212"/>
      <c r="J4" s="1"/>
      <c r="K4" s="1"/>
      <c r="L4" s="1"/>
      <c r="M4" s="1"/>
      <c r="N4" s="1"/>
    </row>
    <row r="5" spans="1:14" s="39" customFormat="1" ht="24" customHeight="1" x14ac:dyDescent="0.35">
      <c r="A5" s="36"/>
      <c r="B5" s="213" t="s">
        <v>0</v>
      </c>
      <c r="C5" s="213"/>
      <c r="D5" s="36"/>
      <c r="E5" s="37"/>
      <c r="F5" s="38"/>
      <c r="G5" s="36"/>
      <c r="H5" s="36"/>
      <c r="I5" s="36"/>
      <c r="J5" s="36"/>
      <c r="K5" s="36"/>
      <c r="L5" s="36"/>
      <c r="M5" s="36"/>
      <c r="N5" s="36"/>
    </row>
    <row r="6" spans="1:14" s="67" customFormat="1" ht="24" customHeight="1" x14ac:dyDescent="0.3">
      <c r="A6" s="52"/>
      <c r="B6" s="214" t="s">
        <v>43</v>
      </c>
      <c r="C6" s="215"/>
      <c r="D6" s="111"/>
      <c r="E6" s="216">
        <f>'objednávka stužky+doplnky'!L8</f>
        <v>0</v>
      </c>
      <c r="F6" s="216"/>
      <c r="G6" s="217"/>
      <c r="H6" s="52"/>
      <c r="I6" s="52"/>
      <c r="J6" s="52"/>
      <c r="K6" s="52"/>
      <c r="L6" s="52"/>
      <c r="M6" s="52"/>
      <c r="N6" s="52"/>
    </row>
    <row r="7" spans="1:14" s="67" customFormat="1" ht="24" customHeight="1" x14ac:dyDescent="0.3">
      <c r="A7" s="52"/>
      <c r="B7" s="214" t="s">
        <v>4</v>
      </c>
      <c r="C7" s="215"/>
      <c r="D7" s="111"/>
      <c r="E7" s="218">
        <f>'objednávka stužky+doplnky'!L9</f>
        <v>0</v>
      </c>
      <c r="F7" s="216"/>
      <c r="G7" s="217"/>
      <c r="H7" s="52"/>
      <c r="I7" s="52"/>
      <c r="J7" s="52"/>
      <c r="K7" s="52"/>
      <c r="L7" s="52"/>
      <c r="M7" s="52"/>
      <c r="N7" s="52"/>
    </row>
    <row r="8" spans="1:14" s="67" customFormat="1" ht="24" customHeight="1" x14ac:dyDescent="0.3">
      <c r="A8" s="52"/>
      <c r="B8" s="221" t="s">
        <v>6</v>
      </c>
      <c r="C8" s="222"/>
      <c r="D8" s="111"/>
      <c r="E8" s="223">
        <f>'objednávka stužky+doplnky'!L10</f>
        <v>0</v>
      </c>
      <c r="F8" s="223"/>
      <c r="G8" s="224"/>
      <c r="H8" s="52"/>
      <c r="I8" s="52"/>
      <c r="J8" s="52"/>
      <c r="K8" s="52"/>
      <c r="L8" s="52"/>
      <c r="M8" s="52"/>
      <c r="N8" s="52"/>
    </row>
    <row r="9" spans="1:14" s="67" customFormat="1" ht="24" customHeight="1" x14ac:dyDescent="0.3">
      <c r="A9" s="52"/>
      <c r="B9" s="221" t="s">
        <v>44</v>
      </c>
      <c r="C9" s="222"/>
      <c r="D9" s="68"/>
      <c r="E9" s="225">
        <f>'objednávka stužky+doplnky'!L11</f>
        <v>0</v>
      </c>
      <c r="F9" s="226"/>
      <c r="G9" s="227"/>
      <c r="H9" s="52"/>
      <c r="I9" s="52"/>
      <c r="J9" s="52"/>
      <c r="K9" s="52"/>
      <c r="L9" s="52"/>
      <c r="M9" s="52"/>
      <c r="N9" s="52"/>
    </row>
    <row r="10" spans="1:14" s="67" customFormat="1" ht="24" customHeight="1" x14ac:dyDescent="0.3">
      <c r="A10" s="52"/>
      <c r="B10" s="214" t="s">
        <v>45</v>
      </c>
      <c r="C10" s="215"/>
      <c r="D10" s="68"/>
      <c r="E10" s="226">
        <f>'objednávka stužky+doplnky'!L13</f>
        <v>0</v>
      </c>
      <c r="F10" s="226"/>
      <c r="G10" s="227"/>
      <c r="H10" s="52"/>
      <c r="I10" s="52"/>
      <c r="J10" s="52"/>
      <c r="K10" s="52"/>
      <c r="L10" s="52"/>
      <c r="M10" s="52"/>
      <c r="N10" s="52"/>
    </row>
    <row r="11" spans="1:14" s="67" customFormat="1" ht="24" customHeight="1" x14ac:dyDescent="0.3">
      <c r="A11" s="52"/>
      <c r="B11" s="221" t="s">
        <v>12</v>
      </c>
      <c r="C11" s="222"/>
      <c r="D11" s="69"/>
      <c r="E11" s="228">
        <f>'objednávka stužky+doplnky'!L14</f>
        <v>0</v>
      </c>
      <c r="F11" s="228"/>
      <c r="G11" s="229"/>
      <c r="H11" s="52"/>
      <c r="I11" s="52"/>
      <c r="J11" s="52"/>
      <c r="K11" s="52"/>
      <c r="L11" s="52"/>
      <c r="M11" s="52"/>
      <c r="N11" s="52"/>
    </row>
    <row r="12" spans="1:14" s="67" customFormat="1" ht="24" customHeight="1" x14ac:dyDescent="0.3">
      <c r="A12" s="52"/>
      <c r="B12" s="221" t="s">
        <v>65</v>
      </c>
      <c r="C12" s="222"/>
      <c r="D12" s="69"/>
      <c r="E12" s="228"/>
      <c r="F12" s="228"/>
      <c r="G12" s="229"/>
      <c r="H12" s="52"/>
      <c r="I12" s="52"/>
      <c r="J12" s="52"/>
      <c r="K12" s="52"/>
      <c r="L12" s="52"/>
      <c r="M12" s="52"/>
      <c r="N12" s="52"/>
    </row>
    <row r="13" spans="1:14" s="41" customFormat="1" ht="24" customHeight="1" outlineLevel="1" x14ac:dyDescent="0.35">
      <c r="A13" s="40"/>
      <c r="B13" s="40"/>
      <c r="C13" s="40"/>
      <c r="D13" s="40"/>
      <c r="E13" s="42"/>
      <c r="F13" s="43"/>
      <c r="G13" s="40"/>
      <c r="H13" s="40"/>
      <c r="I13" s="40"/>
      <c r="J13" s="40"/>
      <c r="K13" s="40"/>
      <c r="L13" s="40"/>
      <c r="M13" s="40"/>
      <c r="N13" s="40"/>
    </row>
    <row r="14" spans="1:14" s="41" customFormat="1" ht="24" customHeight="1" outlineLevel="1" x14ac:dyDescent="0.35">
      <c r="A14" s="40"/>
      <c r="B14" s="70" t="s">
        <v>66</v>
      </c>
      <c r="C14" s="40"/>
      <c r="D14" s="40"/>
      <c r="E14" s="42"/>
      <c r="F14" s="43"/>
      <c r="G14" s="40"/>
      <c r="H14" s="40"/>
      <c r="I14" s="40"/>
      <c r="J14" s="40"/>
      <c r="K14" s="40"/>
      <c r="L14" s="40"/>
      <c r="M14" s="40"/>
      <c r="N14" s="40"/>
    </row>
    <row r="15" spans="1:14" s="41" customFormat="1" ht="24" customHeight="1" outlineLevel="1" x14ac:dyDescent="0.35">
      <c r="A15" s="40"/>
      <c r="B15" s="230"/>
      <c r="C15" s="231"/>
      <c r="D15" s="219" t="s">
        <v>37</v>
      </c>
      <c r="E15" s="220"/>
      <c r="F15" s="113" t="s">
        <v>47</v>
      </c>
      <c r="G15" s="113" t="s">
        <v>48</v>
      </c>
      <c r="H15" s="40"/>
      <c r="I15" s="40"/>
      <c r="J15" s="40"/>
      <c r="K15" s="40"/>
      <c r="L15" s="40"/>
      <c r="M15" s="40"/>
      <c r="N15" s="40"/>
    </row>
    <row r="16" spans="1:14" s="41" customFormat="1" ht="24" customHeight="1" outlineLevel="1" x14ac:dyDescent="0.35">
      <c r="A16" s="40"/>
      <c r="B16" s="214" t="s">
        <v>67</v>
      </c>
      <c r="C16" s="215"/>
      <c r="D16" s="219"/>
      <c r="E16" s="220"/>
      <c r="F16" s="109">
        <f>IF(AND(D16&gt;=300,D16&lt;500),Cenníky!$C$10,IF(AND(D16&gt;=500,D16&lt;1000),Cenníky!$C$9,IF(AND(D16&gt;=1000,D16&lt;1500),Cenníky!$C$8,IF(AND(D16&gt;=1500,D16&lt;2000),Cenníky!$C$7,IF(D16=2000,Cenníky!$C$6,IF(AND(D16&gt;2000,D16&lt;2500),Cenníky!$C$5,IF(AND(D16&gt;=2500,D16&lt;3000),Cenníky!$C$4,IF(D16&gt;=3000,Cenníky!$C$3,0))))))))</f>
        <v>0</v>
      </c>
      <c r="G16" s="71">
        <f>$D16*$F16</f>
        <v>0</v>
      </c>
      <c r="H16" s="47"/>
      <c r="I16" s="40"/>
      <c r="J16" s="40"/>
      <c r="K16" s="40"/>
      <c r="L16" s="40"/>
      <c r="M16" s="40"/>
      <c r="N16" s="40"/>
    </row>
    <row r="17" spans="1:14" s="41" customFormat="1" ht="24" customHeight="1" outlineLevel="1" x14ac:dyDescent="0.35">
      <c r="A17" s="40"/>
      <c r="B17" s="214" t="s">
        <v>68</v>
      </c>
      <c r="C17" s="215"/>
      <c r="D17" s="219"/>
      <c r="E17" s="220"/>
      <c r="F17" s="108">
        <f>IF(D17&gt;0,F16,0)</f>
        <v>0</v>
      </c>
      <c r="G17" s="71">
        <f>$D17*$F17</f>
        <v>0</v>
      </c>
      <c r="H17" s="40"/>
      <c r="I17" s="40"/>
      <c r="J17" s="40"/>
      <c r="K17" s="40"/>
      <c r="L17" s="40"/>
      <c r="M17" s="40"/>
      <c r="N17" s="40"/>
    </row>
    <row r="18" spans="1:14" s="41" customFormat="1" ht="24" customHeight="1" outlineLevel="1" x14ac:dyDescent="0.35">
      <c r="A18" s="40"/>
      <c r="B18" s="214" t="s">
        <v>69</v>
      </c>
      <c r="C18" s="215"/>
      <c r="D18" s="219"/>
      <c r="E18" s="220"/>
      <c r="F18" s="108">
        <f>IF(D18&gt;0,1.5,0)</f>
        <v>0</v>
      </c>
      <c r="G18" s="71">
        <f>$D18*$F18</f>
        <v>0</v>
      </c>
      <c r="H18" s="40"/>
      <c r="I18" s="40"/>
      <c r="J18" s="40"/>
      <c r="K18" s="40"/>
      <c r="L18" s="40"/>
      <c r="M18" s="40"/>
      <c r="N18" s="40"/>
    </row>
    <row r="19" spans="1:14" s="41" customFormat="1" ht="24" customHeight="1" outlineLevel="1" x14ac:dyDescent="0.35">
      <c r="A19" s="40"/>
      <c r="B19" s="214" t="s">
        <v>70</v>
      </c>
      <c r="C19" s="215"/>
      <c r="D19" s="219"/>
      <c r="E19" s="220"/>
      <c r="F19" s="108">
        <f>IF(AND(D19&gt;0,D19&lt;=1000),Cenníky!$C$13,IF(AND(D19&gt;=1001,D19&lt;=2000),Cenníky!$C$14,IF(D19&gt;=2001,Cenníky!$C$15,0)))</f>
        <v>0</v>
      </c>
      <c r="G19" s="71">
        <f>$D19*$F19</f>
        <v>0</v>
      </c>
      <c r="H19" s="40"/>
      <c r="I19" s="40"/>
      <c r="J19" s="40"/>
      <c r="K19" s="40"/>
      <c r="L19" s="40"/>
      <c r="M19" s="40"/>
      <c r="N19" s="40"/>
    </row>
    <row r="20" spans="1:14" s="41" customFormat="1" ht="24" customHeight="1" outlineLevel="1" x14ac:dyDescent="0.35">
      <c r="A20" s="40"/>
      <c r="B20" s="214" t="s">
        <v>71</v>
      </c>
      <c r="C20" s="215"/>
      <c r="D20" s="219"/>
      <c r="E20" s="220"/>
      <c r="F20" s="108">
        <f>IF(D20&gt;0,0.05,0)</f>
        <v>0</v>
      </c>
      <c r="G20" s="71">
        <f>$D20*$F20</f>
        <v>0</v>
      </c>
      <c r="H20" s="40"/>
      <c r="I20" s="40"/>
      <c r="J20" s="40"/>
      <c r="K20" s="40"/>
      <c r="L20" s="40"/>
      <c r="M20" s="40"/>
      <c r="N20" s="40"/>
    </row>
    <row r="21" spans="1:14" s="41" customFormat="1" ht="24" customHeight="1" outlineLevel="1" thickBot="1" x14ac:dyDescent="0.4">
      <c r="A21" s="40"/>
      <c r="B21" s="237" t="s">
        <v>72</v>
      </c>
      <c r="C21" s="237"/>
      <c r="D21" s="238" t="s">
        <v>207</v>
      </c>
      <c r="E21" s="238"/>
      <c r="F21" s="109">
        <v>0</v>
      </c>
      <c r="G21" s="72"/>
      <c r="H21" s="47" t="str">
        <f>IF(OR((D21=100),(D21=200)),"Zožal si oznamká zdarma :)","")</f>
        <v/>
      </c>
      <c r="I21" s="40"/>
      <c r="J21" s="40"/>
      <c r="K21" s="40"/>
      <c r="L21" s="40"/>
      <c r="M21" s="40"/>
      <c r="N21" s="40"/>
    </row>
    <row r="22" spans="1:14" s="41" customFormat="1" ht="24" customHeight="1" outlineLevel="1" thickBot="1" x14ac:dyDescent="0.4">
      <c r="A22" s="40"/>
      <c r="B22" s="232" t="s">
        <v>73</v>
      </c>
      <c r="C22" s="233"/>
      <c r="D22" s="234"/>
      <c r="E22" s="235"/>
      <c r="F22" s="73"/>
      <c r="G22" s="74">
        <v>0</v>
      </c>
      <c r="H22" s="70"/>
      <c r="I22" s="40"/>
      <c r="J22" s="40"/>
      <c r="K22" s="40"/>
      <c r="L22" s="40"/>
      <c r="M22" s="40"/>
      <c r="N22" s="40"/>
    </row>
    <row r="23" spans="1:14" s="41" customFormat="1" ht="24" customHeight="1" outlineLevel="1" thickBot="1" x14ac:dyDescent="0.4">
      <c r="A23" s="40"/>
      <c r="B23" s="232" t="s">
        <v>54</v>
      </c>
      <c r="C23" s="233"/>
      <c r="D23" s="234"/>
      <c r="E23" s="235"/>
      <c r="F23" s="75"/>
      <c r="G23" s="56">
        <f>SUM(G16:G21)-G22</f>
        <v>0</v>
      </c>
      <c r="H23" s="40"/>
      <c r="I23" s="40"/>
      <c r="J23" s="40"/>
      <c r="K23" s="40"/>
      <c r="L23" s="40"/>
      <c r="M23" s="40"/>
      <c r="N23" s="40"/>
    </row>
    <row r="24" spans="1:14" s="41" customFormat="1" ht="24" customHeight="1" x14ac:dyDescent="0.35">
      <c r="A24" s="40"/>
      <c r="B24" s="40"/>
      <c r="C24" s="40"/>
      <c r="D24" s="40"/>
      <c r="E24" s="42"/>
      <c r="F24" s="43"/>
      <c r="G24" s="40"/>
      <c r="H24" s="40"/>
      <c r="I24" s="40"/>
      <c r="J24" s="40"/>
      <c r="K24" s="40"/>
      <c r="L24" s="40"/>
      <c r="M24" s="40"/>
      <c r="N24" s="40"/>
    </row>
    <row r="25" spans="1:14" s="41" customFormat="1" ht="24" customHeight="1" outlineLevel="1" x14ac:dyDescent="0.35">
      <c r="A25" s="40"/>
      <c r="B25" s="236" t="s">
        <v>46</v>
      </c>
      <c r="C25" s="236"/>
      <c r="D25" s="43"/>
      <c r="E25" s="42"/>
      <c r="F25" s="43"/>
      <c r="G25" s="40"/>
      <c r="H25" s="40"/>
      <c r="I25" s="40"/>
      <c r="J25" s="40"/>
      <c r="K25" s="40"/>
      <c r="L25" s="40"/>
      <c r="M25" s="40"/>
      <c r="N25" s="40"/>
    </row>
    <row r="26" spans="1:14" s="41" customFormat="1" ht="24" customHeight="1" outlineLevel="1" x14ac:dyDescent="0.35">
      <c r="A26" s="40"/>
      <c r="B26" s="242"/>
      <c r="C26" s="243"/>
      <c r="D26" s="244" t="s">
        <v>37</v>
      </c>
      <c r="E26" s="244"/>
      <c r="F26" s="113" t="s">
        <v>47</v>
      </c>
      <c r="G26" s="113" t="s">
        <v>48</v>
      </c>
      <c r="H26" s="40"/>
      <c r="I26" s="40"/>
      <c r="J26" s="40"/>
      <c r="K26" s="40"/>
      <c r="L26" s="40"/>
      <c r="M26" s="40"/>
      <c r="N26" s="40"/>
    </row>
    <row r="27" spans="1:14" s="41" customFormat="1" ht="24" customHeight="1" outlineLevel="1" x14ac:dyDescent="0.35">
      <c r="A27" s="40"/>
      <c r="B27" s="239" t="s">
        <v>49</v>
      </c>
      <c r="C27" s="239"/>
      <c r="D27" s="240">
        <f>'objednávka stužky+doplnky'!$R$50</f>
        <v>0</v>
      </c>
      <c r="E27" s="241"/>
      <c r="F27" s="45">
        <f>IF(D27=0,0,IF(AND('objednávka stužky+doplnky'!M16="x",'objednávka stužky+doplnky'!T28="x"),0,IF(D27=0,0,IF('objednávka stužky+doplnky'!T27="x",Cenníky!$G$5,IF('objednávka stužky+doplnky'!T28="x",Cenníky!$G$4,IF('objednávka stužky+doplnky'!T29="x",Cenníky!$G$3,0))))))</f>
        <v>0</v>
      </c>
      <c r="G27" s="46">
        <f t="shared" ref="G27:G38" si="0">D27*F27</f>
        <v>0</v>
      </c>
      <c r="H27" s="47" t="str">
        <f>IF(AND(D27&gt;0,F27=0),"AKCIA ZDARMA","")</f>
        <v/>
      </c>
      <c r="I27" s="40"/>
      <c r="J27" s="40"/>
      <c r="K27" s="40"/>
      <c r="L27" s="40"/>
      <c r="M27" s="40"/>
      <c r="N27" s="40"/>
    </row>
    <row r="28" spans="1:14" s="41" customFormat="1" ht="24" customHeight="1" outlineLevel="1" x14ac:dyDescent="0.35">
      <c r="A28" s="40"/>
      <c r="B28" s="239" t="s">
        <v>171</v>
      </c>
      <c r="C28" s="239"/>
      <c r="D28" s="240">
        <f>'objednávka stužky+doplnky'!$O$63</f>
        <v>0</v>
      </c>
      <c r="E28" s="241"/>
      <c r="F28" s="45">
        <f>IF(D28=0,0,Cenníky!$G$9)</f>
        <v>0</v>
      </c>
      <c r="G28" s="46">
        <f t="shared" si="0"/>
        <v>0</v>
      </c>
      <c r="H28" s="40"/>
      <c r="I28" s="40"/>
      <c r="J28" s="40"/>
      <c r="K28" s="40"/>
      <c r="L28" s="40"/>
      <c r="M28" s="40"/>
      <c r="N28" s="40"/>
    </row>
    <row r="29" spans="1:14" s="41" customFormat="1" ht="24" customHeight="1" outlineLevel="1" x14ac:dyDescent="0.35">
      <c r="A29" s="40"/>
      <c r="B29" s="239" t="s">
        <v>173</v>
      </c>
      <c r="C29" s="239"/>
      <c r="D29" s="240">
        <f>'objednávka stužky+doplnky'!$O$64</f>
        <v>0</v>
      </c>
      <c r="E29" s="241"/>
      <c r="F29" s="45">
        <f>IF(D29=0,0,Cenníky!$G$8)</f>
        <v>0</v>
      </c>
      <c r="G29" s="46">
        <f t="shared" si="0"/>
        <v>0</v>
      </c>
      <c r="H29" s="40"/>
      <c r="I29" s="40"/>
      <c r="J29" s="40"/>
      <c r="K29" s="40"/>
      <c r="L29" s="40"/>
      <c r="M29" s="40"/>
      <c r="N29" s="40"/>
    </row>
    <row r="30" spans="1:14" s="41" customFormat="1" ht="24" customHeight="1" outlineLevel="1" x14ac:dyDescent="0.35">
      <c r="A30" s="40"/>
      <c r="B30" s="239" t="s">
        <v>172</v>
      </c>
      <c r="C30" s="239"/>
      <c r="D30" s="240">
        <f>'objednávka stužky+doplnky'!$O$65</f>
        <v>0</v>
      </c>
      <c r="E30" s="241"/>
      <c r="F30" s="45">
        <f>IF(D30=0,0,Cenníky!$G$7)</f>
        <v>0</v>
      </c>
      <c r="G30" s="46">
        <f t="shared" si="0"/>
        <v>0</v>
      </c>
      <c r="H30" s="40"/>
      <c r="I30" s="40"/>
      <c r="J30" s="40"/>
      <c r="K30" s="40"/>
      <c r="L30" s="40"/>
      <c r="M30" s="40"/>
      <c r="N30" s="40"/>
    </row>
    <row r="31" spans="1:14" s="41" customFormat="1" ht="24" customHeight="1" outlineLevel="1" x14ac:dyDescent="0.35">
      <c r="A31" s="40"/>
      <c r="B31" s="239" t="s">
        <v>178</v>
      </c>
      <c r="C31" s="239"/>
      <c r="D31" s="240">
        <f>'objednávka stužky+doplnky'!$L$74</f>
        <v>0</v>
      </c>
      <c r="E31" s="241"/>
      <c r="F31" s="45">
        <f>IF(D31=0,0,Cenníky!$G$17)</f>
        <v>0</v>
      </c>
      <c r="G31" s="46">
        <f t="shared" si="0"/>
        <v>0</v>
      </c>
      <c r="H31" s="40"/>
      <c r="I31" s="40"/>
      <c r="J31" s="40"/>
      <c r="K31" s="40"/>
      <c r="L31" s="40"/>
      <c r="M31" s="40"/>
      <c r="N31" s="40"/>
    </row>
    <row r="32" spans="1:14" s="41" customFormat="1" ht="24" customHeight="1" outlineLevel="1" x14ac:dyDescent="0.35">
      <c r="A32" s="40"/>
      <c r="B32" s="239" t="s">
        <v>179</v>
      </c>
      <c r="C32" s="239"/>
      <c r="D32" s="240">
        <f>'objednávka stužky+doplnky'!$L$75</f>
        <v>0</v>
      </c>
      <c r="E32" s="241"/>
      <c r="F32" s="45">
        <f>IF(D32=0,0,Cenníky!$G$16)</f>
        <v>0</v>
      </c>
      <c r="G32" s="46">
        <f t="shared" si="0"/>
        <v>0</v>
      </c>
      <c r="H32" s="40"/>
      <c r="I32" s="40"/>
      <c r="J32" s="40"/>
      <c r="K32" s="40"/>
      <c r="L32" s="40"/>
      <c r="M32" s="40"/>
      <c r="N32" s="40"/>
    </row>
    <row r="33" spans="1:14" s="41" customFormat="1" ht="24" customHeight="1" outlineLevel="1" x14ac:dyDescent="0.35">
      <c r="A33" s="40"/>
      <c r="B33" s="239" t="s">
        <v>50</v>
      </c>
      <c r="C33" s="239"/>
      <c r="D33" s="240">
        <f>'objednávka stužky+doplnky'!$L$76</f>
        <v>0</v>
      </c>
      <c r="E33" s="241"/>
      <c r="F33" s="45">
        <f>IF(D33=0,0,Cenníky!$G$15)</f>
        <v>0</v>
      </c>
      <c r="G33" s="46">
        <f t="shared" si="0"/>
        <v>0</v>
      </c>
      <c r="H33" s="40"/>
      <c r="I33" s="40"/>
      <c r="J33" s="40"/>
      <c r="K33" s="40"/>
      <c r="L33" s="40"/>
      <c r="M33" s="40"/>
      <c r="N33" s="40"/>
    </row>
    <row r="34" spans="1:14" s="41" customFormat="1" ht="24" customHeight="1" outlineLevel="1" x14ac:dyDescent="0.35">
      <c r="A34" s="40"/>
      <c r="B34" s="239" t="s">
        <v>180</v>
      </c>
      <c r="C34" s="239"/>
      <c r="D34" s="240">
        <f>'objednávka stužky+doplnky'!$L$83</f>
        <v>0</v>
      </c>
      <c r="E34" s="241"/>
      <c r="F34" s="45">
        <f>IF(D34=0,0,Cenníky!$G$13)</f>
        <v>0</v>
      </c>
      <c r="G34" s="46">
        <f t="shared" si="0"/>
        <v>0</v>
      </c>
      <c r="H34" s="40"/>
      <c r="I34" s="40"/>
      <c r="J34" s="40"/>
      <c r="K34" s="40"/>
      <c r="L34" s="40"/>
      <c r="M34" s="40"/>
      <c r="N34" s="40"/>
    </row>
    <row r="35" spans="1:14" s="41" customFormat="1" ht="24" customHeight="1" outlineLevel="1" x14ac:dyDescent="0.35">
      <c r="A35" s="40"/>
      <c r="B35" s="239" t="s">
        <v>181</v>
      </c>
      <c r="C35" s="239"/>
      <c r="D35" s="240">
        <f>'objednávka stužky+doplnky'!$L$84</f>
        <v>0</v>
      </c>
      <c r="E35" s="241"/>
      <c r="F35" s="45">
        <f>IF(D35=0,0,Cenníky!$G$12)</f>
        <v>0</v>
      </c>
      <c r="G35" s="46">
        <f t="shared" si="0"/>
        <v>0</v>
      </c>
      <c r="H35" s="40"/>
      <c r="I35" s="40"/>
      <c r="J35" s="40"/>
      <c r="K35" s="40"/>
      <c r="L35" s="40"/>
      <c r="M35" s="40"/>
      <c r="N35" s="40"/>
    </row>
    <row r="36" spans="1:14" s="41" customFormat="1" ht="24" customHeight="1" outlineLevel="1" x14ac:dyDescent="0.35">
      <c r="A36" s="40"/>
      <c r="B36" s="239" t="s">
        <v>51</v>
      </c>
      <c r="C36" s="239"/>
      <c r="D36" s="240">
        <f>'objednávka stužky+doplnky'!$L$85</f>
        <v>0</v>
      </c>
      <c r="E36" s="241"/>
      <c r="F36" s="45">
        <f>IF(D36=0,0,Cenníky!$G$11)</f>
        <v>0</v>
      </c>
      <c r="G36" s="46">
        <f t="shared" si="0"/>
        <v>0</v>
      </c>
      <c r="H36" s="40"/>
      <c r="I36" s="40"/>
      <c r="J36" s="40"/>
      <c r="K36" s="40"/>
      <c r="L36" s="40"/>
      <c r="M36" s="40"/>
      <c r="N36" s="40"/>
    </row>
    <row r="37" spans="1:14" s="41" customFormat="1" ht="24" customHeight="1" outlineLevel="1" x14ac:dyDescent="0.35">
      <c r="A37" s="40"/>
      <c r="B37" s="239" t="s">
        <v>52</v>
      </c>
      <c r="C37" s="239"/>
      <c r="D37" s="240">
        <f>'objednávka stužky+doplnky'!$L$90</f>
        <v>0</v>
      </c>
      <c r="E37" s="241"/>
      <c r="F37" s="45">
        <f>IF(D37=0,0,Cenníky!$G$19)</f>
        <v>0</v>
      </c>
      <c r="G37" s="46">
        <f t="shared" si="0"/>
        <v>0</v>
      </c>
      <c r="H37" s="47"/>
      <c r="I37" s="40"/>
      <c r="J37" s="40"/>
      <c r="K37" s="40"/>
      <c r="L37" s="40"/>
      <c r="M37" s="40"/>
      <c r="N37" s="40"/>
    </row>
    <row r="38" spans="1:14" s="41" customFormat="1" ht="24" customHeight="1" outlineLevel="1" x14ac:dyDescent="0.35">
      <c r="A38" s="40"/>
      <c r="B38" s="239" t="s">
        <v>53</v>
      </c>
      <c r="C38" s="239"/>
      <c r="D38" s="240">
        <f>'objednávka stužky+doplnky'!$AE$90</f>
        <v>0</v>
      </c>
      <c r="E38" s="241"/>
      <c r="F38" s="45">
        <f>IF(D38=0,0,Cenníky!$G$20)</f>
        <v>0</v>
      </c>
      <c r="G38" s="46">
        <f t="shared" si="0"/>
        <v>0</v>
      </c>
      <c r="H38" s="47"/>
      <c r="I38" s="40"/>
      <c r="J38" s="40"/>
      <c r="K38" s="40"/>
      <c r="L38" s="40"/>
      <c r="M38" s="40"/>
      <c r="N38" s="40"/>
    </row>
    <row r="39" spans="1:14" s="41" customFormat="1" ht="10.5" customHeight="1" outlineLevel="1" thickBot="1" x14ac:dyDescent="0.4">
      <c r="A39" s="40"/>
      <c r="B39" s="300"/>
      <c r="C39" s="301"/>
      <c r="D39" s="301"/>
      <c r="E39" s="301"/>
      <c r="F39" s="301"/>
      <c r="G39" s="302"/>
      <c r="H39" s="40"/>
      <c r="I39" s="40"/>
      <c r="J39" s="40"/>
      <c r="K39" s="40"/>
      <c r="L39" s="40"/>
      <c r="M39" s="40"/>
      <c r="N39" s="40"/>
    </row>
    <row r="40" spans="1:14" s="41" customFormat="1" ht="24" customHeight="1" outlineLevel="1" thickBot="1" x14ac:dyDescent="0.4">
      <c r="A40" s="40"/>
      <c r="B40" s="245" t="s">
        <v>54</v>
      </c>
      <c r="C40" s="246"/>
      <c r="D40" s="247"/>
      <c r="E40" s="247"/>
      <c r="F40" s="114"/>
      <c r="G40" s="60">
        <f>SUM(G27:G38)</f>
        <v>0</v>
      </c>
      <c r="H40" s="40"/>
      <c r="I40" s="40"/>
      <c r="J40" s="40"/>
      <c r="K40" s="40"/>
      <c r="L40" s="40"/>
      <c r="M40" s="40"/>
      <c r="N40" s="40"/>
    </row>
    <row r="41" spans="1:14" s="41" customFormat="1" ht="24" customHeight="1" x14ac:dyDescent="0.35">
      <c r="A41" s="40"/>
      <c r="B41" s="78"/>
      <c r="C41" s="78"/>
      <c r="D41" s="79"/>
      <c r="E41" s="79"/>
      <c r="F41" s="80"/>
      <c r="G41" s="81"/>
      <c r="H41" s="40"/>
      <c r="I41" s="40"/>
      <c r="J41" s="40"/>
      <c r="K41" s="40"/>
      <c r="L41" s="40"/>
      <c r="M41" s="40"/>
      <c r="N41" s="40"/>
    </row>
    <row r="42" spans="1:14" s="41" customFormat="1" ht="24" customHeight="1" outlineLevel="1" x14ac:dyDescent="0.35">
      <c r="A42" s="40"/>
      <c r="B42" s="127" t="s">
        <v>213</v>
      </c>
      <c r="C42" s="127"/>
      <c r="D42" s="127"/>
      <c r="E42" s="127"/>
      <c r="F42" s="128"/>
      <c r="G42" s="129"/>
      <c r="H42" s="40"/>
      <c r="I42" s="40"/>
      <c r="J42" s="40"/>
      <c r="K42" s="40"/>
      <c r="L42" s="40"/>
      <c r="M42" s="40"/>
      <c r="N42" s="40"/>
    </row>
    <row r="43" spans="1:14" s="41" customFormat="1" ht="23.25" outlineLevel="1" x14ac:dyDescent="0.35">
      <c r="A43" s="40"/>
      <c r="B43" s="297"/>
      <c r="C43" s="298"/>
      <c r="D43" s="299" t="s">
        <v>37</v>
      </c>
      <c r="E43" s="299"/>
      <c r="F43" s="133" t="s">
        <v>47</v>
      </c>
      <c r="G43" s="130" t="s">
        <v>48</v>
      </c>
      <c r="H43" s="40"/>
      <c r="I43" s="40"/>
      <c r="J43" s="40"/>
      <c r="K43" s="40"/>
      <c r="L43" s="40"/>
      <c r="M43" s="40"/>
      <c r="N43" s="40"/>
    </row>
    <row r="44" spans="1:14" s="41" customFormat="1" ht="24" customHeight="1" outlineLevel="1" x14ac:dyDescent="0.35">
      <c r="A44" s="40"/>
      <c r="B44" s="284" t="s">
        <v>205</v>
      </c>
      <c r="C44" s="285"/>
      <c r="D44" s="279">
        <v>25</v>
      </c>
      <c r="E44" s="279"/>
      <c r="F44" s="45">
        <v>0.89</v>
      </c>
      <c r="G44" s="46">
        <f>D44*F44</f>
        <v>22.25</v>
      </c>
      <c r="H44" s="40"/>
      <c r="I44" s="40"/>
      <c r="J44" s="40"/>
      <c r="K44" s="40"/>
      <c r="L44" s="40"/>
      <c r="M44" s="40"/>
      <c r="N44" s="40"/>
    </row>
    <row r="45" spans="1:14" s="41" customFormat="1" ht="24" customHeight="1" outlineLevel="1" x14ac:dyDescent="0.35">
      <c r="A45" s="40"/>
      <c r="B45" s="284" t="s">
        <v>211</v>
      </c>
      <c r="C45" s="285"/>
      <c r="D45" s="279">
        <v>2</v>
      </c>
      <c r="E45" s="279"/>
      <c r="F45" s="45">
        <v>5</v>
      </c>
      <c r="G45" s="46">
        <f t="shared" ref="G45:G49" si="1">D45*F45</f>
        <v>10</v>
      </c>
      <c r="H45" s="40"/>
      <c r="I45" s="40"/>
      <c r="J45" s="40"/>
      <c r="K45" s="40"/>
      <c r="L45" s="40"/>
      <c r="M45" s="40"/>
      <c r="N45" s="40"/>
    </row>
    <row r="46" spans="1:14" s="41" customFormat="1" ht="24" customHeight="1" outlineLevel="1" x14ac:dyDescent="0.35">
      <c r="A46" s="40"/>
      <c r="B46" s="284" t="s">
        <v>51</v>
      </c>
      <c r="C46" s="285"/>
      <c r="D46" s="279">
        <v>1</v>
      </c>
      <c r="E46" s="279"/>
      <c r="F46" s="45">
        <v>6</v>
      </c>
      <c r="G46" s="46">
        <f t="shared" si="1"/>
        <v>6</v>
      </c>
      <c r="H46" s="40"/>
      <c r="I46" s="40"/>
      <c r="J46" s="40"/>
      <c r="K46" s="40"/>
      <c r="L46" s="40"/>
      <c r="M46" s="40"/>
      <c r="N46" s="40"/>
    </row>
    <row r="47" spans="1:14" s="41" customFormat="1" ht="23.25" outlineLevel="1" x14ac:dyDescent="0.35">
      <c r="A47" s="40"/>
      <c r="B47" s="284" t="s">
        <v>50</v>
      </c>
      <c r="C47" s="285"/>
      <c r="D47" s="279">
        <v>1</v>
      </c>
      <c r="E47" s="279"/>
      <c r="F47" s="45">
        <v>4</v>
      </c>
      <c r="G47" s="46">
        <f t="shared" si="1"/>
        <v>4</v>
      </c>
      <c r="H47" s="40"/>
      <c r="I47" s="40"/>
      <c r="J47" s="40"/>
      <c r="K47" s="40"/>
      <c r="L47" s="40"/>
      <c r="M47" s="40"/>
      <c r="N47" s="40"/>
    </row>
    <row r="48" spans="1:14" s="41" customFormat="1" ht="24" customHeight="1" outlineLevel="1" x14ac:dyDescent="0.35">
      <c r="A48" s="40"/>
      <c r="B48" s="284" t="s">
        <v>52</v>
      </c>
      <c r="C48" s="285"/>
      <c r="D48" s="279">
        <v>1</v>
      </c>
      <c r="E48" s="279"/>
      <c r="F48" s="45">
        <v>9</v>
      </c>
      <c r="G48" s="46">
        <f t="shared" si="1"/>
        <v>9</v>
      </c>
      <c r="H48" s="40"/>
      <c r="I48" s="40"/>
      <c r="J48" s="40"/>
      <c r="K48" s="40"/>
      <c r="L48" s="40"/>
      <c r="M48" s="40"/>
      <c r="N48" s="40"/>
    </row>
    <row r="49" spans="1:14" s="41" customFormat="1" ht="24" customHeight="1" outlineLevel="1" thickBot="1" x14ac:dyDescent="0.4">
      <c r="A49" s="40"/>
      <c r="B49" s="303" t="s">
        <v>53</v>
      </c>
      <c r="C49" s="304"/>
      <c r="D49" s="305">
        <v>1</v>
      </c>
      <c r="E49" s="305"/>
      <c r="F49" s="139">
        <v>1</v>
      </c>
      <c r="G49" s="140">
        <f t="shared" si="1"/>
        <v>1</v>
      </c>
      <c r="H49" s="40"/>
      <c r="I49" s="40"/>
      <c r="J49" s="40"/>
      <c r="K49" s="40"/>
      <c r="L49" s="40"/>
      <c r="M49" s="40"/>
      <c r="N49" s="40"/>
    </row>
    <row r="50" spans="1:14" s="41" customFormat="1" ht="24" customHeight="1" outlineLevel="1" thickBot="1" x14ac:dyDescent="0.4">
      <c r="A50" s="40"/>
      <c r="B50" s="291" t="s">
        <v>214</v>
      </c>
      <c r="C50" s="292"/>
      <c r="D50" s="293"/>
      <c r="E50" s="294"/>
      <c r="F50" s="143"/>
      <c r="G50" s="136">
        <f>SUM(G44:G49)</f>
        <v>52.25</v>
      </c>
      <c r="H50" s="40"/>
      <c r="I50" s="40"/>
      <c r="J50" s="40"/>
      <c r="K50" s="40"/>
      <c r="L50" s="40"/>
      <c r="M50" s="40"/>
      <c r="N50" s="40"/>
    </row>
    <row r="51" spans="1:14" s="41" customFormat="1" ht="9" customHeight="1" outlineLevel="1" thickBot="1" x14ac:dyDescent="0.4">
      <c r="A51" s="40"/>
      <c r="B51" s="141"/>
      <c r="C51" s="142"/>
      <c r="D51" s="142"/>
      <c r="E51" s="142"/>
      <c r="F51" s="142"/>
      <c r="G51" s="132"/>
      <c r="H51" s="40"/>
      <c r="I51" s="40"/>
      <c r="J51" s="40"/>
      <c r="K51" s="40"/>
      <c r="L51" s="40"/>
      <c r="M51" s="40"/>
      <c r="N51" s="40"/>
    </row>
    <row r="52" spans="1:14" s="41" customFormat="1" ht="24" customHeight="1" outlineLevel="1" thickBot="1" x14ac:dyDescent="0.4">
      <c r="A52" s="40"/>
      <c r="B52" s="291" t="s">
        <v>215</v>
      </c>
      <c r="C52" s="292"/>
      <c r="D52" s="295"/>
      <c r="E52" s="296"/>
      <c r="F52" s="135"/>
      <c r="G52" s="136">
        <f>G50-G50*0.18</f>
        <v>42.844999999999999</v>
      </c>
      <c r="H52" s="40"/>
      <c r="I52" s="40"/>
      <c r="J52" s="40"/>
      <c r="K52" s="40"/>
      <c r="L52" s="40"/>
      <c r="M52" s="40"/>
      <c r="N52" s="40"/>
    </row>
    <row r="53" spans="1:14" s="41" customFormat="1" ht="24" customHeight="1" x14ac:dyDescent="0.35">
      <c r="A53" s="40"/>
      <c r="B53" s="78"/>
      <c r="C53" s="78"/>
      <c r="D53" s="79"/>
      <c r="E53" s="79"/>
      <c r="F53" s="80"/>
      <c r="G53" s="81"/>
      <c r="H53" s="40"/>
      <c r="I53" s="40"/>
      <c r="J53" s="40"/>
      <c r="K53" s="40"/>
      <c r="L53" s="40"/>
      <c r="M53" s="40"/>
      <c r="N53" s="40"/>
    </row>
    <row r="54" spans="1:14" s="41" customFormat="1" ht="24" customHeight="1" outlineLevel="1" x14ac:dyDescent="0.35">
      <c r="A54" s="40"/>
      <c r="B54" s="127" t="s">
        <v>216</v>
      </c>
      <c r="C54" s="127"/>
      <c r="D54" s="127"/>
      <c r="E54" s="127"/>
      <c r="F54" s="128"/>
      <c r="G54" s="129"/>
      <c r="H54" s="40"/>
      <c r="I54" s="40"/>
      <c r="J54" s="40"/>
      <c r="K54" s="40"/>
      <c r="L54" s="40"/>
      <c r="M54" s="40"/>
      <c r="N54" s="40"/>
    </row>
    <row r="55" spans="1:14" s="41" customFormat="1" ht="24" customHeight="1" outlineLevel="1" x14ac:dyDescent="0.35">
      <c r="A55" s="40"/>
      <c r="B55" s="297"/>
      <c r="C55" s="298"/>
      <c r="D55" s="299" t="s">
        <v>37</v>
      </c>
      <c r="E55" s="299"/>
      <c r="F55" s="133" t="s">
        <v>47</v>
      </c>
      <c r="G55" s="130" t="s">
        <v>48</v>
      </c>
      <c r="H55" s="40"/>
      <c r="I55" s="40"/>
      <c r="J55" s="40"/>
      <c r="K55" s="40"/>
      <c r="L55" s="40"/>
      <c r="M55" s="40"/>
      <c r="N55" s="40"/>
    </row>
    <row r="56" spans="1:14" s="41" customFormat="1" ht="24" customHeight="1" outlineLevel="1" x14ac:dyDescent="0.35">
      <c r="A56" s="40"/>
      <c r="B56" s="284" t="s">
        <v>205</v>
      </c>
      <c r="C56" s="285"/>
      <c r="D56" s="279">
        <v>25</v>
      </c>
      <c r="E56" s="279"/>
      <c r="F56" s="45">
        <v>0.89</v>
      </c>
      <c r="G56" s="46">
        <f>D56*F56</f>
        <v>22.25</v>
      </c>
      <c r="H56" s="40"/>
      <c r="I56" s="40"/>
      <c r="J56" s="40"/>
      <c r="K56" s="40"/>
      <c r="L56" s="40"/>
      <c r="M56" s="40"/>
      <c r="N56" s="40"/>
    </row>
    <row r="57" spans="1:14" s="41" customFormat="1" ht="24" customHeight="1" outlineLevel="1" x14ac:dyDescent="0.35">
      <c r="A57" s="40"/>
      <c r="B57" s="284" t="s">
        <v>211</v>
      </c>
      <c r="C57" s="285"/>
      <c r="D57" s="279">
        <v>2</v>
      </c>
      <c r="E57" s="279"/>
      <c r="F57" s="45">
        <v>8</v>
      </c>
      <c r="G57" s="46">
        <f t="shared" ref="G57:G61" si="2">D57*F57</f>
        <v>16</v>
      </c>
      <c r="H57" s="40"/>
      <c r="I57" s="40"/>
      <c r="J57" s="40"/>
      <c r="K57" s="40"/>
      <c r="L57" s="40"/>
      <c r="M57" s="40"/>
      <c r="N57" s="40"/>
    </row>
    <row r="58" spans="1:14" s="41" customFormat="1" ht="24" customHeight="1" outlineLevel="1" x14ac:dyDescent="0.35">
      <c r="A58" s="40"/>
      <c r="B58" s="284" t="s">
        <v>51</v>
      </c>
      <c r="C58" s="285"/>
      <c r="D58" s="279">
        <v>1</v>
      </c>
      <c r="E58" s="279"/>
      <c r="F58" s="45">
        <v>9</v>
      </c>
      <c r="G58" s="46">
        <f t="shared" si="2"/>
        <v>9</v>
      </c>
      <c r="H58" s="40"/>
      <c r="I58" s="40"/>
      <c r="J58" s="40"/>
      <c r="K58" s="40"/>
      <c r="L58" s="40"/>
      <c r="M58" s="40"/>
      <c r="N58" s="40"/>
    </row>
    <row r="59" spans="1:14" s="41" customFormat="1" ht="24" customHeight="1" outlineLevel="1" x14ac:dyDescent="0.35">
      <c r="A59" s="40"/>
      <c r="B59" s="284" t="s">
        <v>50</v>
      </c>
      <c r="C59" s="285"/>
      <c r="D59" s="279">
        <v>1</v>
      </c>
      <c r="E59" s="279"/>
      <c r="F59" s="45">
        <v>5</v>
      </c>
      <c r="G59" s="46">
        <f t="shared" si="2"/>
        <v>5</v>
      </c>
      <c r="H59" s="40"/>
      <c r="I59" s="40"/>
      <c r="J59" s="40"/>
      <c r="K59" s="40"/>
      <c r="L59" s="40"/>
      <c r="M59" s="40"/>
      <c r="N59" s="40"/>
    </row>
    <row r="60" spans="1:14" s="41" customFormat="1" ht="24" customHeight="1" outlineLevel="1" x14ac:dyDescent="0.35">
      <c r="A60" s="40"/>
      <c r="B60" s="284" t="s">
        <v>52</v>
      </c>
      <c r="C60" s="285"/>
      <c r="D60" s="279">
        <v>1</v>
      </c>
      <c r="E60" s="279"/>
      <c r="F60" s="45">
        <v>9</v>
      </c>
      <c r="G60" s="46">
        <f t="shared" si="2"/>
        <v>9</v>
      </c>
      <c r="H60" s="40"/>
      <c r="I60" s="40"/>
      <c r="J60" s="40"/>
      <c r="K60" s="40"/>
      <c r="L60" s="40"/>
      <c r="M60" s="40"/>
      <c r="N60" s="40"/>
    </row>
    <row r="61" spans="1:14" s="41" customFormat="1" ht="24" customHeight="1" outlineLevel="1" x14ac:dyDescent="0.35">
      <c r="A61" s="40"/>
      <c r="B61" s="288" t="s">
        <v>53</v>
      </c>
      <c r="C61" s="288"/>
      <c r="D61" s="279">
        <v>1</v>
      </c>
      <c r="E61" s="279"/>
      <c r="F61" s="45">
        <v>1</v>
      </c>
      <c r="G61" s="46">
        <f t="shared" si="2"/>
        <v>1</v>
      </c>
      <c r="H61" s="40"/>
      <c r="I61" s="40"/>
      <c r="J61" s="40"/>
      <c r="K61" s="40"/>
      <c r="L61" s="40"/>
      <c r="M61" s="40"/>
      <c r="N61" s="40"/>
    </row>
    <row r="62" spans="1:14" s="41" customFormat="1" ht="24" customHeight="1" outlineLevel="1" thickBot="1" x14ac:dyDescent="0.4">
      <c r="A62" s="40"/>
      <c r="B62" s="289" t="s">
        <v>57</v>
      </c>
      <c r="C62" s="289"/>
      <c r="D62" s="290">
        <v>15</v>
      </c>
      <c r="E62" s="290"/>
      <c r="F62" s="149">
        <v>0.6</v>
      </c>
      <c r="G62" s="150">
        <f t="shared" ref="G62" si="3">D62*F62</f>
        <v>9</v>
      </c>
      <c r="H62" s="40"/>
      <c r="I62" s="40"/>
      <c r="J62" s="40"/>
      <c r="K62" s="40"/>
      <c r="L62" s="40"/>
      <c r="M62" s="40"/>
      <c r="N62" s="40"/>
    </row>
    <row r="63" spans="1:14" s="41" customFormat="1" ht="24" customHeight="1" outlineLevel="1" thickBot="1" x14ac:dyDescent="0.4">
      <c r="A63" s="40"/>
      <c r="B63" s="291" t="s">
        <v>214</v>
      </c>
      <c r="C63" s="292"/>
      <c r="D63" s="293"/>
      <c r="E63" s="294"/>
      <c r="F63" s="143"/>
      <c r="G63" s="136">
        <f>SUM(G56:G62)</f>
        <v>71.25</v>
      </c>
      <c r="H63" s="40"/>
      <c r="I63" s="40"/>
      <c r="J63" s="40"/>
      <c r="K63" s="40"/>
      <c r="L63" s="40"/>
      <c r="M63" s="40"/>
      <c r="N63" s="40"/>
    </row>
    <row r="64" spans="1:14" s="41" customFormat="1" ht="9" customHeight="1" outlineLevel="1" thickBot="1" x14ac:dyDescent="0.4">
      <c r="A64" s="40"/>
      <c r="B64" s="141"/>
      <c r="C64" s="142"/>
      <c r="D64" s="142"/>
      <c r="E64" s="142"/>
      <c r="F64" s="142"/>
      <c r="G64" s="132"/>
      <c r="H64" s="40"/>
      <c r="I64" s="40"/>
      <c r="J64" s="40"/>
      <c r="K64" s="40"/>
      <c r="L64" s="40"/>
      <c r="M64" s="40"/>
      <c r="N64" s="40"/>
    </row>
    <row r="65" spans="1:14" s="41" customFormat="1" ht="24" customHeight="1" outlineLevel="1" thickBot="1" x14ac:dyDescent="0.4">
      <c r="A65" s="40"/>
      <c r="B65" s="291" t="s">
        <v>217</v>
      </c>
      <c r="C65" s="292"/>
      <c r="D65" s="295"/>
      <c r="E65" s="296"/>
      <c r="F65" s="135"/>
      <c r="G65" s="136">
        <f>G63-G63*0.24</f>
        <v>54.150000000000006</v>
      </c>
      <c r="H65" s="40"/>
      <c r="I65" s="40"/>
      <c r="J65" s="40"/>
      <c r="K65" s="40"/>
      <c r="L65" s="40"/>
      <c r="M65" s="40"/>
      <c r="N65" s="40"/>
    </row>
    <row r="66" spans="1:14" s="41" customFormat="1" ht="24" customHeight="1" x14ac:dyDescent="0.35">
      <c r="A66" s="40"/>
      <c r="B66" s="144"/>
      <c r="C66" s="144"/>
      <c r="D66" s="145"/>
      <c r="E66" s="145"/>
      <c r="F66" s="146"/>
      <c r="G66" s="147"/>
      <c r="H66" s="40"/>
      <c r="I66" s="40"/>
      <c r="J66" s="40"/>
      <c r="K66" s="40"/>
      <c r="L66" s="40"/>
      <c r="M66" s="40"/>
      <c r="N66" s="40"/>
    </row>
    <row r="67" spans="1:14" s="41" customFormat="1" ht="24" customHeight="1" outlineLevel="1" x14ac:dyDescent="0.35">
      <c r="A67" s="40"/>
      <c r="B67" s="127" t="s">
        <v>218</v>
      </c>
      <c r="C67" s="127"/>
      <c r="D67" s="127"/>
      <c r="E67" s="127"/>
      <c r="F67" s="128"/>
      <c r="G67" s="129"/>
      <c r="H67" s="40"/>
      <c r="I67" s="40"/>
      <c r="J67" s="40"/>
      <c r="K67" s="40"/>
      <c r="L67" s="40"/>
      <c r="M67" s="40"/>
      <c r="N67" s="40"/>
    </row>
    <row r="68" spans="1:14" s="41" customFormat="1" ht="24" customHeight="1" outlineLevel="1" x14ac:dyDescent="0.35">
      <c r="A68" s="40"/>
      <c r="B68" s="297"/>
      <c r="C68" s="298"/>
      <c r="D68" s="299" t="s">
        <v>37</v>
      </c>
      <c r="E68" s="299"/>
      <c r="F68" s="133" t="s">
        <v>47</v>
      </c>
      <c r="G68" s="130" t="s">
        <v>48</v>
      </c>
      <c r="H68" s="40"/>
      <c r="I68" s="40"/>
      <c r="J68" s="40"/>
      <c r="K68" s="40"/>
      <c r="L68" s="40"/>
      <c r="M68" s="40"/>
      <c r="N68" s="40"/>
    </row>
    <row r="69" spans="1:14" s="41" customFormat="1" ht="24" customHeight="1" outlineLevel="1" x14ac:dyDescent="0.35">
      <c r="A69" s="40"/>
      <c r="B69" s="284" t="s">
        <v>219</v>
      </c>
      <c r="C69" s="285"/>
      <c r="D69" s="279">
        <v>25</v>
      </c>
      <c r="E69" s="279"/>
      <c r="F69" s="45">
        <v>1.29</v>
      </c>
      <c r="G69" s="46">
        <f>D69*F69</f>
        <v>32.25</v>
      </c>
      <c r="H69" s="40"/>
      <c r="I69" s="40"/>
      <c r="J69" s="40"/>
      <c r="K69" s="40"/>
      <c r="L69" s="40"/>
      <c r="M69" s="40"/>
      <c r="N69" s="40"/>
    </row>
    <row r="70" spans="1:14" s="41" customFormat="1" ht="24" customHeight="1" outlineLevel="1" x14ac:dyDescent="0.35">
      <c r="A70" s="40"/>
      <c r="B70" s="284" t="s">
        <v>220</v>
      </c>
      <c r="C70" s="285"/>
      <c r="D70" s="279">
        <v>2</v>
      </c>
      <c r="E70" s="279"/>
      <c r="F70" s="45">
        <v>12</v>
      </c>
      <c r="G70" s="46">
        <f t="shared" ref="G70:G75" si="4">D70*F70</f>
        <v>24</v>
      </c>
      <c r="H70" s="40"/>
      <c r="I70" s="40"/>
      <c r="J70" s="40"/>
      <c r="K70" s="40"/>
      <c r="L70" s="40"/>
      <c r="M70" s="40"/>
      <c r="N70" s="40"/>
    </row>
    <row r="71" spans="1:14" s="41" customFormat="1" ht="24" customHeight="1" outlineLevel="1" x14ac:dyDescent="0.35">
      <c r="A71" s="40"/>
      <c r="B71" s="284" t="s">
        <v>180</v>
      </c>
      <c r="C71" s="285"/>
      <c r="D71" s="279">
        <v>1</v>
      </c>
      <c r="E71" s="279"/>
      <c r="F71" s="45">
        <v>13</v>
      </c>
      <c r="G71" s="46">
        <f t="shared" si="4"/>
        <v>13</v>
      </c>
      <c r="H71" s="40"/>
      <c r="I71" s="40"/>
      <c r="J71" s="40"/>
      <c r="K71" s="40"/>
      <c r="L71" s="40"/>
      <c r="M71" s="40"/>
      <c r="N71" s="40"/>
    </row>
    <row r="72" spans="1:14" s="41" customFormat="1" ht="24" customHeight="1" outlineLevel="1" x14ac:dyDescent="0.35">
      <c r="A72" s="40"/>
      <c r="B72" s="284" t="s">
        <v>221</v>
      </c>
      <c r="C72" s="285"/>
      <c r="D72" s="279">
        <v>1</v>
      </c>
      <c r="E72" s="279"/>
      <c r="F72" s="45">
        <v>7</v>
      </c>
      <c r="G72" s="46">
        <f t="shared" si="4"/>
        <v>7</v>
      </c>
      <c r="H72" s="40"/>
      <c r="I72" s="40"/>
      <c r="J72" s="40"/>
      <c r="K72" s="40"/>
      <c r="L72" s="40"/>
      <c r="M72" s="40"/>
      <c r="N72" s="40"/>
    </row>
    <row r="73" spans="1:14" s="41" customFormat="1" ht="24" customHeight="1" outlineLevel="1" x14ac:dyDescent="0.35">
      <c r="A73" s="40"/>
      <c r="B73" s="284" t="s">
        <v>52</v>
      </c>
      <c r="C73" s="285"/>
      <c r="D73" s="279">
        <v>1</v>
      </c>
      <c r="E73" s="279"/>
      <c r="F73" s="45">
        <v>9</v>
      </c>
      <c r="G73" s="46">
        <f t="shared" si="4"/>
        <v>9</v>
      </c>
      <c r="H73" s="40"/>
      <c r="I73" s="40"/>
      <c r="J73" s="40"/>
      <c r="K73" s="40"/>
      <c r="L73" s="40"/>
      <c r="M73" s="40"/>
      <c r="N73" s="40"/>
    </row>
    <row r="74" spans="1:14" s="41" customFormat="1" ht="24" customHeight="1" outlineLevel="1" x14ac:dyDescent="0.35">
      <c r="A74" s="40"/>
      <c r="B74" s="288" t="s">
        <v>53</v>
      </c>
      <c r="C74" s="288"/>
      <c r="D74" s="279">
        <v>1</v>
      </c>
      <c r="E74" s="279"/>
      <c r="F74" s="45">
        <v>1</v>
      </c>
      <c r="G74" s="46">
        <f t="shared" si="4"/>
        <v>1</v>
      </c>
      <c r="H74" s="40"/>
      <c r="I74" s="40"/>
      <c r="J74" s="40"/>
      <c r="K74" s="40"/>
      <c r="L74" s="40"/>
      <c r="M74" s="40"/>
      <c r="N74" s="40"/>
    </row>
    <row r="75" spans="1:14" s="41" customFormat="1" ht="24" customHeight="1" outlineLevel="1" thickBot="1" x14ac:dyDescent="0.4">
      <c r="A75" s="40"/>
      <c r="B75" s="289" t="s">
        <v>57</v>
      </c>
      <c r="C75" s="289"/>
      <c r="D75" s="290">
        <v>15</v>
      </c>
      <c r="E75" s="290"/>
      <c r="F75" s="149">
        <v>0.6</v>
      </c>
      <c r="G75" s="150">
        <f t="shared" si="4"/>
        <v>9</v>
      </c>
      <c r="H75" s="40"/>
      <c r="I75" s="40"/>
      <c r="J75" s="40"/>
      <c r="K75" s="40"/>
      <c r="L75" s="40"/>
      <c r="M75" s="40"/>
      <c r="N75" s="40"/>
    </row>
    <row r="76" spans="1:14" s="41" customFormat="1" ht="24" customHeight="1" outlineLevel="1" thickBot="1" x14ac:dyDescent="0.4">
      <c r="A76" s="40"/>
      <c r="B76" s="291" t="s">
        <v>214</v>
      </c>
      <c r="C76" s="292"/>
      <c r="D76" s="293"/>
      <c r="E76" s="294"/>
      <c r="F76" s="143"/>
      <c r="G76" s="136">
        <f>SUM(G69:G75)</f>
        <v>95.25</v>
      </c>
      <c r="H76" s="40"/>
      <c r="I76" s="40"/>
      <c r="J76" s="40"/>
      <c r="K76" s="40"/>
      <c r="L76" s="40"/>
      <c r="M76" s="40"/>
      <c r="N76" s="40"/>
    </row>
    <row r="77" spans="1:14" s="41" customFormat="1" ht="6" customHeight="1" outlineLevel="1" thickBot="1" x14ac:dyDescent="0.4">
      <c r="A77" s="40"/>
      <c r="B77" s="141"/>
      <c r="C77" s="142"/>
      <c r="D77" s="142"/>
      <c r="E77" s="142"/>
      <c r="F77" s="142"/>
      <c r="G77" s="132"/>
      <c r="H77" s="40"/>
      <c r="I77" s="40"/>
      <c r="J77" s="40"/>
      <c r="K77" s="40"/>
      <c r="L77" s="40"/>
      <c r="M77" s="40"/>
      <c r="N77" s="40"/>
    </row>
    <row r="78" spans="1:14" s="41" customFormat="1" ht="24" outlineLevel="1" thickBot="1" x14ac:dyDescent="0.4">
      <c r="A78" s="40"/>
      <c r="B78" s="291" t="s">
        <v>222</v>
      </c>
      <c r="C78" s="292"/>
      <c r="D78" s="295"/>
      <c r="E78" s="296"/>
      <c r="F78" s="135"/>
      <c r="G78" s="136">
        <f>G76-G76*0.28</f>
        <v>68.58</v>
      </c>
      <c r="H78" s="40"/>
      <c r="I78" s="40"/>
      <c r="J78" s="40"/>
      <c r="K78" s="40"/>
      <c r="L78" s="40"/>
      <c r="M78" s="40"/>
      <c r="N78" s="40"/>
    </row>
    <row r="79" spans="1:14" s="41" customFormat="1" ht="24" customHeight="1" x14ac:dyDescent="0.35">
      <c r="A79" s="40"/>
      <c r="B79" s="78"/>
      <c r="C79" s="78"/>
      <c r="D79" s="79"/>
      <c r="E79" s="79"/>
      <c r="F79" s="80"/>
      <c r="G79" s="81"/>
      <c r="H79" s="40"/>
      <c r="I79" s="40"/>
      <c r="J79" s="40"/>
      <c r="K79" s="40"/>
      <c r="L79" s="40"/>
      <c r="M79" s="40"/>
      <c r="N79" s="40"/>
    </row>
    <row r="80" spans="1:14" s="41" customFormat="1" ht="24" customHeight="1" outlineLevel="1" x14ac:dyDescent="0.35">
      <c r="A80" s="40"/>
      <c r="B80" s="127" t="s">
        <v>223</v>
      </c>
      <c r="C80" s="127"/>
      <c r="D80" s="127"/>
      <c r="E80" s="127"/>
      <c r="F80" s="128"/>
      <c r="G80" s="129"/>
      <c r="H80" s="40"/>
      <c r="I80" s="40"/>
      <c r="J80" s="40"/>
      <c r="K80" s="40"/>
      <c r="L80" s="40"/>
      <c r="M80" s="40"/>
      <c r="N80" s="40"/>
    </row>
    <row r="81" spans="1:14" s="41" customFormat="1" ht="24" customHeight="1" outlineLevel="1" x14ac:dyDescent="0.35">
      <c r="A81" s="40"/>
      <c r="B81" s="297"/>
      <c r="C81" s="298"/>
      <c r="D81" s="299" t="s">
        <v>37</v>
      </c>
      <c r="E81" s="299"/>
      <c r="F81" s="133" t="s">
        <v>47</v>
      </c>
      <c r="G81" s="130" t="s">
        <v>48</v>
      </c>
      <c r="H81" s="40"/>
      <c r="I81" s="40"/>
      <c r="J81" s="40"/>
      <c r="K81" s="40"/>
      <c r="L81" s="40"/>
      <c r="M81" s="40"/>
      <c r="N81" s="40"/>
    </row>
    <row r="82" spans="1:14" s="41" customFormat="1" ht="24" customHeight="1" outlineLevel="1" x14ac:dyDescent="0.35">
      <c r="A82" s="40"/>
      <c r="B82" s="286" t="s">
        <v>206</v>
      </c>
      <c r="C82" s="287"/>
      <c r="D82" s="271">
        <v>25</v>
      </c>
      <c r="E82" s="283">
        <v>25</v>
      </c>
      <c r="F82" s="45">
        <v>1.5</v>
      </c>
      <c r="G82" s="46">
        <f t="shared" ref="G82:G83" si="5">D82*F82</f>
        <v>37.5</v>
      </c>
      <c r="H82" s="40"/>
      <c r="I82" s="40"/>
      <c r="J82" s="40"/>
      <c r="K82" s="40"/>
      <c r="L82" s="40"/>
      <c r="M82" s="40"/>
      <c r="N82" s="40"/>
    </row>
    <row r="83" spans="1:14" s="41" customFormat="1" ht="24" customHeight="1" outlineLevel="1" x14ac:dyDescent="0.35">
      <c r="A83" s="40"/>
      <c r="B83" s="286" t="s">
        <v>198</v>
      </c>
      <c r="C83" s="287"/>
      <c r="D83" s="271">
        <v>25</v>
      </c>
      <c r="E83" s="283">
        <v>25</v>
      </c>
      <c r="F83" s="45">
        <v>0.9</v>
      </c>
      <c r="G83" s="46">
        <f t="shared" si="5"/>
        <v>22.5</v>
      </c>
      <c r="H83" s="40"/>
      <c r="I83" s="40"/>
      <c r="J83" s="40"/>
      <c r="K83" s="40"/>
      <c r="L83" s="40"/>
      <c r="M83" s="40"/>
      <c r="N83" s="40"/>
    </row>
    <row r="84" spans="1:14" s="41" customFormat="1" ht="24" customHeight="1" outlineLevel="1" x14ac:dyDescent="0.35">
      <c r="A84" s="40"/>
      <c r="B84" s="284" t="s">
        <v>219</v>
      </c>
      <c r="C84" s="285"/>
      <c r="D84" s="271">
        <v>25</v>
      </c>
      <c r="E84" s="283"/>
      <c r="F84" s="45">
        <v>1.29</v>
      </c>
      <c r="G84" s="46">
        <f>D84*F84</f>
        <v>32.25</v>
      </c>
      <c r="H84" s="40"/>
      <c r="I84" s="40"/>
      <c r="J84" s="40"/>
      <c r="K84" s="40"/>
      <c r="L84" s="40"/>
      <c r="M84" s="40"/>
      <c r="N84" s="40"/>
    </row>
    <row r="85" spans="1:14" s="41" customFormat="1" ht="24" customHeight="1" outlineLevel="1" x14ac:dyDescent="0.35">
      <c r="A85" s="40"/>
      <c r="B85" s="284" t="s">
        <v>220</v>
      </c>
      <c r="C85" s="285"/>
      <c r="D85" s="271">
        <v>2</v>
      </c>
      <c r="E85" s="283"/>
      <c r="F85" s="45">
        <v>12</v>
      </c>
      <c r="G85" s="46">
        <f t="shared" ref="G85:G90" si="6">D85*F85</f>
        <v>24</v>
      </c>
      <c r="H85" s="40"/>
      <c r="I85" s="40"/>
      <c r="J85" s="40"/>
      <c r="K85" s="40"/>
      <c r="L85" s="40"/>
      <c r="M85" s="40"/>
      <c r="N85" s="40"/>
    </row>
    <row r="86" spans="1:14" s="41" customFormat="1" ht="24" customHeight="1" outlineLevel="1" x14ac:dyDescent="0.35">
      <c r="A86" s="40"/>
      <c r="B86" s="284" t="s">
        <v>180</v>
      </c>
      <c r="C86" s="285"/>
      <c r="D86" s="279">
        <v>1</v>
      </c>
      <c r="E86" s="279"/>
      <c r="F86" s="45">
        <v>13</v>
      </c>
      <c r="G86" s="46">
        <f t="shared" si="6"/>
        <v>13</v>
      </c>
      <c r="H86" s="40"/>
      <c r="I86" s="40"/>
      <c r="J86" s="40"/>
      <c r="K86" s="40"/>
      <c r="L86" s="40"/>
      <c r="M86" s="40"/>
      <c r="N86" s="40"/>
    </row>
    <row r="87" spans="1:14" s="41" customFormat="1" ht="24" customHeight="1" outlineLevel="1" x14ac:dyDescent="0.35">
      <c r="A87" s="40"/>
      <c r="B87" s="284" t="s">
        <v>221</v>
      </c>
      <c r="C87" s="285"/>
      <c r="D87" s="279">
        <v>1</v>
      </c>
      <c r="E87" s="279"/>
      <c r="F87" s="45">
        <v>7</v>
      </c>
      <c r="G87" s="46">
        <f t="shared" si="6"/>
        <v>7</v>
      </c>
      <c r="H87" s="40"/>
      <c r="I87" s="40"/>
      <c r="J87" s="40"/>
      <c r="K87" s="40"/>
      <c r="L87" s="40"/>
      <c r="M87" s="40"/>
      <c r="N87" s="40"/>
    </row>
    <row r="88" spans="1:14" s="41" customFormat="1" ht="24" customHeight="1" outlineLevel="1" x14ac:dyDescent="0.35">
      <c r="A88" s="40"/>
      <c r="B88" s="284" t="s">
        <v>52</v>
      </c>
      <c r="C88" s="285"/>
      <c r="D88" s="279">
        <v>1</v>
      </c>
      <c r="E88" s="279"/>
      <c r="F88" s="45">
        <v>9</v>
      </c>
      <c r="G88" s="46">
        <f t="shared" si="6"/>
        <v>9</v>
      </c>
      <c r="H88" s="40"/>
      <c r="I88" s="40"/>
      <c r="J88" s="40"/>
      <c r="K88" s="40"/>
      <c r="L88" s="40"/>
      <c r="M88" s="40"/>
      <c r="N88" s="40"/>
    </row>
    <row r="89" spans="1:14" s="41" customFormat="1" ht="24" customHeight="1" outlineLevel="1" x14ac:dyDescent="0.35">
      <c r="A89" s="40"/>
      <c r="B89" s="288" t="s">
        <v>53</v>
      </c>
      <c r="C89" s="288"/>
      <c r="D89" s="279">
        <v>1</v>
      </c>
      <c r="E89" s="279"/>
      <c r="F89" s="45">
        <v>1</v>
      </c>
      <c r="G89" s="46">
        <f t="shared" si="6"/>
        <v>1</v>
      </c>
      <c r="H89" s="40"/>
      <c r="I89" s="40"/>
      <c r="J89" s="40"/>
      <c r="K89" s="40"/>
      <c r="L89" s="40"/>
      <c r="M89" s="40"/>
      <c r="N89" s="40"/>
    </row>
    <row r="90" spans="1:14" s="41" customFormat="1" ht="24" customHeight="1" outlineLevel="1" thickBot="1" x14ac:dyDescent="0.4">
      <c r="A90" s="40"/>
      <c r="B90" s="289" t="s">
        <v>57</v>
      </c>
      <c r="C90" s="289"/>
      <c r="D90" s="290">
        <v>15</v>
      </c>
      <c r="E90" s="290"/>
      <c r="F90" s="149">
        <v>0.6</v>
      </c>
      <c r="G90" s="150">
        <f t="shared" si="6"/>
        <v>9</v>
      </c>
      <c r="H90" s="40"/>
      <c r="I90" s="40"/>
      <c r="J90" s="40"/>
      <c r="K90" s="40"/>
      <c r="L90" s="40"/>
      <c r="M90" s="40"/>
      <c r="N90" s="40"/>
    </row>
    <row r="91" spans="1:14" s="41" customFormat="1" ht="24" customHeight="1" outlineLevel="1" thickBot="1" x14ac:dyDescent="0.4">
      <c r="A91" s="40"/>
      <c r="B91" s="291" t="s">
        <v>214</v>
      </c>
      <c r="C91" s="292"/>
      <c r="D91" s="293"/>
      <c r="E91" s="294"/>
      <c r="F91" s="143"/>
      <c r="G91" s="136">
        <f>SUM(G82:G90)</f>
        <v>155.25</v>
      </c>
      <c r="H91" s="40"/>
      <c r="I91" s="40"/>
      <c r="J91" s="40"/>
      <c r="K91" s="40"/>
      <c r="L91" s="40"/>
      <c r="M91" s="40"/>
      <c r="N91" s="40"/>
    </row>
    <row r="92" spans="1:14" s="41" customFormat="1" ht="6.75" customHeight="1" outlineLevel="1" thickBot="1" x14ac:dyDescent="0.4">
      <c r="A92" s="40"/>
      <c r="B92" s="141"/>
      <c r="C92" s="142"/>
      <c r="D92" s="142"/>
      <c r="E92" s="142"/>
      <c r="F92" s="142"/>
      <c r="G92" s="132"/>
      <c r="H92" s="40"/>
      <c r="I92" s="40"/>
      <c r="J92" s="40"/>
      <c r="K92" s="40"/>
      <c r="L92" s="40"/>
      <c r="M92" s="40"/>
      <c r="N92" s="40"/>
    </row>
    <row r="93" spans="1:14" s="41" customFormat="1" ht="24" customHeight="1" outlineLevel="1" thickBot="1" x14ac:dyDescent="0.4">
      <c r="A93" s="40"/>
      <c r="B93" s="291" t="s">
        <v>224</v>
      </c>
      <c r="C93" s="292"/>
      <c r="D93" s="295"/>
      <c r="E93" s="296"/>
      <c r="F93" s="135"/>
      <c r="G93" s="136">
        <f>G91-G91*0.44</f>
        <v>86.94</v>
      </c>
      <c r="H93" s="40"/>
      <c r="I93" s="40"/>
      <c r="J93" s="40"/>
      <c r="K93" s="40"/>
      <c r="L93" s="40"/>
      <c r="M93" s="40"/>
      <c r="N93" s="40"/>
    </row>
    <row r="94" spans="1:14" s="41" customFormat="1" ht="24" customHeight="1" x14ac:dyDescent="0.35">
      <c r="A94" s="40"/>
      <c r="B94" s="78"/>
      <c r="C94" s="78"/>
      <c r="D94" s="79"/>
      <c r="E94" s="79"/>
      <c r="F94" s="80"/>
      <c r="G94" s="81"/>
      <c r="H94" s="40"/>
      <c r="I94" s="40"/>
      <c r="J94" s="40"/>
      <c r="K94" s="40"/>
      <c r="L94" s="40"/>
      <c r="M94" s="40"/>
      <c r="N94" s="40"/>
    </row>
    <row r="95" spans="1:14" s="41" customFormat="1" ht="24" customHeight="1" outlineLevel="1" x14ac:dyDescent="0.35">
      <c r="A95" s="40"/>
      <c r="B95" s="248" t="s">
        <v>55</v>
      </c>
      <c r="C95" s="248"/>
      <c r="D95" s="48"/>
      <c r="E95" s="49"/>
      <c r="F95" s="50"/>
      <c r="G95" s="50"/>
      <c r="H95" s="40"/>
      <c r="I95" s="40"/>
      <c r="J95" s="40"/>
      <c r="K95" s="40"/>
      <c r="L95" s="40"/>
      <c r="M95" s="40"/>
      <c r="N95" s="40"/>
    </row>
    <row r="96" spans="1:14" s="41" customFormat="1" ht="24" customHeight="1" outlineLevel="1" x14ac:dyDescent="0.35">
      <c r="A96" s="40"/>
      <c r="B96" s="242"/>
      <c r="C96" s="243"/>
      <c r="D96" s="244" t="s">
        <v>37</v>
      </c>
      <c r="E96" s="244"/>
      <c r="F96" s="113" t="s">
        <v>47</v>
      </c>
      <c r="G96" s="113" t="s">
        <v>48</v>
      </c>
      <c r="H96" s="40"/>
      <c r="I96" s="40"/>
      <c r="J96" s="40"/>
      <c r="K96" s="40"/>
      <c r="L96" s="40"/>
      <c r="M96" s="40"/>
      <c r="N96" s="40"/>
    </row>
    <row r="97" spans="1:14" s="41" customFormat="1" ht="23.25" outlineLevel="1" x14ac:dyDescent="0.35">
      <c r="A97" s="40"/>
      <c r="B97" s="239" t="s">
        <v>56</v>
      </c>
      <c r="C97" s="239"/>
      <c r="D97" s="241">
        <f>'objednávka stužky+doplnky'!$L$98</f>
        <v>0</v>
      </c>
      <c r="E97" s="241"/>
      <c r="F97" s="51">
        <f>IF(D97&gt;0,Cenníky!$G$25,0)</f>
        <v>0</v>
      </c>
      <c r="G97" s="46">
        <f>D97*F97</f>
        <v>0</v>
      </c>
      <c r="H97" s="47"/>
      <c r="I97" s="52"/>
      <c r="J97" s="52"/>
      <c r="K97" s="52"/>
      <c r="L97" s="52"/>
      <c r="M97" s="52"/>
      <c r="N97" s="52"/>
    </row>
    <row r="98" spans="1:14" s="41" customFormat="1" ht="24" customHeight="1" outlineLevel="1" x14ac:dyDescent="0.35">
      <c r="A98" s="40"/>
      <c r="B98" s="239" t="s">
        <v>57</v>
      </c>
      <c r="C98" s="239"/>
      <c r="D98" s="241">
        <f>SUM('objednávka stužky+doplnky'!$AE$98:$AH$101)</f>
        <v>0</v>
      </c>
      <c r="E98" s="241"/>
      <c r="F98" s="51">
        <f>IF('vyuctovanie (baliky III.)'!D98&gt;0,Cenníky!$G$24,0)</f>
        <v>0</v>
      </c>
      <c r="G98" s="46">
        <f>D98*F98</f>
        <v>0</v>
      </c>
      <c r="H98" s="47"/>
      <c r="I98" s="110" t="str">
        <f>IF(D98=0,"",CONCATENATE('objednávka stužky+doplnky'!$AJ$98,"  ",'objednávka stužky+doplnky'!$AJ$99,"  ",'objednávka stužky+doplnky'!$AJ$100,"  ",'objednávka stužky+doplnky'!$AJ$101))</f>
        <v/>
      </c>
      <c r="J98" s="117"/>
      <c r="K98" s="117"/>
      <c r="L98" s="117"/>
      <c r="M98" s="117"/>
      <c r="N98" s="117"/>
    </row>
    <row r="99" spans="1:14" s="41" customFormat="1" ht="24" customHeight="1" outlineLevel="1" x14ac:dyDescent="0.35">
      <c r="A99" s="40"/>
      <c r="B99" s="239" t="s">
        <v>58</v>
      </c>
      <c r="C99" s="239"/>
      <c r="D99" s="241">
        <f>'objednávka stužky+doplnky'!$L$101</f>
        <v>0</v>
      </c>
      <c r="E99" s="241"/>
      <c r="F99" s="51">
        <f>IF(D99&gt;0,Cenníky!$G$26,0)</f>
        <v>0</v>
      </c>
      <c r="G99" s="46">
        <f>D99*F99</f>
        <v>0</v>
      </c>
      <c r="H99" s="47" t="str">
        <f>IF(AND(D99=0,F99=0),"",IF(AND($D99&gt;0,$F99=0),"ZDARMA",IF(F99=0.4,"50% zľava","35% zľava")))</f>
        <v/>
      </c>
      <c r="I99" s="47"/>
      <c r="J99" s="251" t="s">
        <v>207</v>
      </c>
      <c r="K99" s="251"/>
      <c r="L99" s="251"/>
      <c r="M99" s="251"/>
      <c r="N99" s="251"/>
    </row>
    <row r="100" spans="1:14" s="41" customFormat="1" ht="24" customHeight="1" outlineLevel="1" thickBot="1" x14ac:dyDescent="0.4">
      <c r="A100" s="40"/>
      <c r="B100" s="252" t="s">
        <v>59</v>
      </c>
      <c r="C100" s="252"/>
      <c r="D100" s="253"/>
      <c r="E100" s="253"/>
      <c r="F100" s="53"/>
      <c r="G100" s="54">
        <f>D100*F100</f>
        <v>0</v>
      </c>
      <c r="H100" s="40"/>
      <c r="I100" s="40"/>
      <c r="J100" s="40"/>
      <c r="K100" s="40"/>
      <c r="L100" s="40"/>
      <c r="M100" s="40"/>
      <c r="N100" s="40"/>
    </row>
    <row r="101" spans="1:14" s="41" customFormat="1" ht="24" customHeight="1" outlineLevel="1" thickBot="1" x14ac:dyDescent="0.4">
      <c r="A101" s="40"/>
      <c r="B101" s="254" t="s">
        <v>54</v>
      </c>
      <c r="C101" s="255"/>
      <c r="D101" s="256"/>
      <c r="E101" s="256"/>
      <c r="F101" s="112"/>
      <c r="G101" s="56">
        <f>SUM(G97:G100)</f>
        <v>0</v>
      </c>
      <c r="H101" s="40"/>
      <c r="I101" s="40"/>
      <c r="J101" s="40"/>
      <c r="K101" s="40"/>
      <c r="L101" s="40"/>
      <c r="M101" s="40"/>
      <c r="N101" s="40"/>
    </row>
    <row r="102" spans="1:14" s="41" customFormat="1" ht="24" customHeight="1" x14ac:dyDescent="0.35">
      <c r="A102" s="40"/>
      <c r="B102" s="248"/>
      <c r="C102" s="248"/>
      <c r="D102" s="248"/>
      <c r="E102" s="248"/>
      <c r="F102" s="57"/>
      <c r="G102" s="48"/>
      <c r="H102" s="40"/>
      <c r="I102" s="40"/>
      <c r="J102" s="40"/>
      <c r="K102" s="40"/>
      <c r="L102" s="40"/>
      <c r="M102" s="40"/>
      <c r="N102" s="40"/>
    </row>
    <row r="103" spans="1:14" s="41" customFormat="1" ht="24" customHeight="1" x14ac:dyDescent="0.35">
      <c r="A103" s="40"/>
      <c r="B103" s="257" t="s">
        <v>60</v>
      </c>
      <c r="C103" s="258"/>
      <c r="D103" s="259">
        <v>1</v>
      </c>
      <c r="E103" s="260"/>
      <c r="F103" s="83">
        <f>IF(SUM(G16:G21)&lt;149,5.9,0)</f>
        <v>5.9</v>
      </c>
      <c r="G103" s="58">
        <f>D103*F103</f>
        <v>5.9</v>
      </c>
      <c r="H103" s="47" t="str">
        <f>IF(F103=0,"ZDARMA","")</f>
        <v/>
      </c>
      <c r="I103" s="40"/>
      <c r="J103" s="40"/>
      <c r="K103" s="40"/>
      <c r="L103" s="40"/>
      <c r="M103" s="40"/>
      <c r="N103" s="40"/>
    </row>
    <row r="104" spans="1:14" s="41" customFormat="1" ht="24" customHeight="1" x14ac:dyDescent="0.35">
      <c r="A104" s="40"/>
      <c r="B104" s="239" t="s">
        <v>61</v>
      </c>
      <c r="C104" s="239"/>
      <c r="D104" s="263"/>
      <c r="E104" s="263"/>
      <c r="F104" s="51">
        <f>IF(D104&gt;0,5,0)</f>
        <v>0</v>
      </c>
      <c r="G104" s="58">
        <f>D104*F104</f>
        <v>0</v>
      </c>
      <c r="H104" s="40"/>
      <c r="I104" s="40"/>
      <c r="J104" s="40"/>
      <c r="K104" s="40"/>
      <c r="L104" s="40"/>
      <c r="M104" s="40"/>
      <c r="N104" s="40"/>
    </row>
    <row r="105" spans="1:14" s="59" customFormat="1" ht="24" customHeight="1" thickBot="1" x14ac:dyDescent="0.4">
      <c r="A105" s="40"/>
      <c r="B105" s="248"/>
      <c r="C105" s="248"/>
      <c r="D105" s="264"/>
      <c r="E105" s="264"/>
      <c r="F105" s="264"/>
      <c r="G105" s="84"/>
      <c r="H105" s="40"/>
      <c r="I105" s="40"/>
      <c r="J105" s="40"/>
      <c r="K105" s="40"/>
      <c r="L105" s="40"/>
      <c r="M105" s="40"/>
      <c r="N105" s="40"/>
    </row>
    <row r="106" spans="1:14" s="59" customFormat="1" ht="24" customHeight="1" thickBot="1" x14ac:dyDescent="0.4">
      <c r="A106" s="40"/>
      <c r="B106" s="265" t="s">
        <v>62</v>
      </c>
      <c r="C106" s="266"/>
      <c r="D106" s="266"/>
      <c r="E106" s="266"/>
      <c r="F106" s="267"/>
      <c r="G106" s="60">
        <f>G23+G40+G101+G103+G104+IF('objednávka stužky+doplnky'!$V$16="x",'vyuctovanie (baliky III.)'!G52,IF('objednávka stužky+doplnky'!$V$18="x",'vyuctovanie (baliky III.)'!G65,IF('objednávka stužky+doplnky'!$AE$16="x",'vyuctovanie (baliky III.)'!G78,IF('objednávka stužky+doplnky'!$AE$18="x",'vyuctovanie (baliky III.)'!G93,0))))</f>
        <v>5.9</v>
      </c>
      <c r="H106" s="40"/>
      <c r="I106" s="40"/>
      <c r="J106" s="40"/>
      <c r="K106" s="40"/>
      <c r="L106" s="40"/>
      <c r="M106" s="40"/>
      <c r="N106" s="40"/>
    </row>
    <row r="107" spans="1:14" s="59" customFormat="1" ht="24" customHeight="1" x14ac:dyDescent="0.35">
      <c r="A107" s="40"/>
      <c r="B107" s="115"/>
      <c r="C107" s="115"/>
      <c r="D107" s="57"/>
      <c r="E107" s="57"/>
      <c r="F107" s="57"/>
      <c r="G107" s="62"/>
      <c r="H107" s="40"/>
      <c r="I107" s="40"/>
      <c r="J107" s="40"/>
      <c r="K107" s="40"/>
      <c r="L107" s="40"/>
      <c r="M107" s="40"/>
      <c r="N107" s="40"/>
    </row>
    <row r="108" spans="1:14" s="59" customFormat="1" ht="24" customHeight="1" x14ac:dyDescent="0.35">
      <c r="A108" s="40"/>
      <c r="B108" s="115"/>
      <c r="C108" s="115"/>
      <c r="D108" s="57"/>
      <c r="E108" s="57"/>
      <c r="F108" s="57"/>
      <c r="G108" s="62"/>
      <c r="H108" s="40"/>
      <c r="I108" s="40"/>
      <c r="J108" s="40"/>
      <c r="K108" s="40"/>
      <c r="L108" s="40"/>
      <c r="M108" s="40"/>
      <c r="N108" s="40"/>
    </row>
    <row r="109" spans="1:14" s="63" customFormat="1" ht="24" customHeight="1" x14ac:dyDescent="0.35">
      <c r="A109" s="36"/>
      <c r="B109" s="36"/>
      <c r="C109" s="36"/>
      <c r="D109" s="36"/>
      <c r="E109" s="37"/>
      <c r="F109" s="38"/>
      <c r="G109" s="36"/>
      <c r="H109" s="36"/>
      <c r="I109" s="36"/>
      <c r="J109" s="36"/>
      <c r="K109" s="36"/>
      <c r="L109" s="36"/>
      <c r="M109" s="36"/>
      <c r="N109" s="36"/>
    </row>
    <row r="110" spans="1:14" s="39" customFormat="1" ht="24" customHeight="1" x14ac:dyDescent="0.35">
      <c r="A110" s="36"/>
      <c r="B110" s="261" t="s">
        <v>74</v>
      </c>
      <c r="C110" s="261"/>
      <c r="D110" s="261"/>
      <c r="E110" s="261"/>
      <c r="F110" s="261"/>
      <c r="G110" s="261"/>
      <c r="H110" s="261"/>
      <c r="I110" s="261"/>
      <c r="J110" s="261"/>
      <c r="K110" s="261"/>
      <c r="L110" s="261"/>
      <c r="M110" s="261"/>
      <c r="N110" s="261"/>
    </row>
    <row r="111" spans="1:14" s="39" customFormat="1" ht="24" customHeight="1" x14ac:dyDescent="0.35">
      <c r="A111" s="36"/>
      <c r="B111" s="261"/>
      <c r="C111" s="261"/>
      <c r="D111" s="261"/>
      <c r="E111" s="261"/>
      <c r="F111" s="261"/>
      <c r="G111" s="261"/>
      <c r="H111" s="261"/>
      <c r="I111" s="261"/>
      <c r="J111" s="261"/>
      <c r="K111" s="261"/>
      <c r="L111" s="261"/>
      <c r="M111" s="261"/>
      <c r="N111" s="261"/>
    </row>
    <row r="112" spans="1:14" s="39" customFormat="1" ht="24" customHeight="1" x14ac:dyDescent="0.35">
      <c r="A112" s="36"/>
      <c r="B112" s="36"/>
      <c r="C112" s="36"/>
      <c r="D112" s="36"/>
      <c r="E112" s="37"/>
      <c r="F112" s="38"/>
      <c r="G112" s="36"/>
      <c r="H112" s="36"/>
      <c r="I112" s="36"/>
      <c r="J112" s="36"/>
      <c r="K112" s="36"/>
      <c r="L112" s="36"/>
      <c r="M112" s="36"/>
      <c r="N112" s="36"/>
    </row>
    <row r="113" spans="1:14" s="39" customFormat="1" ht="24" customHeight="1" x14ac:dyDescent="0.35">
      <c r="A113" s="36"/>
      <c r="B113" s="262" t="s">
        <v>63</v>
      </c>
      <c r="C113" s="262"/>
      <c r="D113" s="36"/>
      <c r="E113" s="37"/>
      <c r="F113" s="38"/>
      <c r="G113" s="36"/>
      <c r="H113" s="36"/>
      <c r="I113" s="36"/>
      <c r="J113" s="36"/>
      <c r="K113" s="36"/>
      <c r="L113" s="36"/>
      <c r="M113" s="36"/>
      <c r="N113" s="36"/>
    </row>
    <row r="114" spans="1:14" s="39" customFormat="1" ht="24" customHeight="1" x14ac:dyDescent="0.35">
      <c r="A114" s="36"/>
      <c r="B114" s="36"/>
      <c r="C114" s="36"/>
      <c r="D114" s="36"/>
      <c r="E114" s="37"/>
      <c r="F114" s="38"/>
      <c r="G114" s="36"/>
      <c r="H114" s="36"/>
      <c r="I114" s="36"/>
      <c r="J114" s="36"/>
      <c r="K114" s="36"/>
      <c r="L114" s="36"/>
      <c r="M114" s="36"/>
      <c r="N114" s="36"/>
    </row>
    <row r="115" spans="1:14" s="39" customFormat="1" ht="24" customHeight="1" x14ac:dyDescent="0.35">
      <c r="A115" s="36"/>
      <c r="B115" s="262" t="s">
        <v>64</v>
      </c>
      <c r="C115" s="262"/>
      <c r="D115" s="36"/>
      <c r="E115" s="37"/>
      <c r="F115" s="38"/>
      <c r="G115" s="36"/>
      <c r="H115" s="36"/>
      <c r="I115" s="36"/>
      <c r="J115" s="36"/>
      <c r="K115" s="36"/>
      <c r="L115" s="36"/>
      <c r="M115" s="36"/>
      <c r="N115" s="36"/>
    </row>
    <row r="116" spans="1:14" ht="15" customHeight="1" x14ac:dyDescent="0.2">
      <c r="A116" s="1"/>
      <c r="B116" s="1"/>
      <c r="C116" s="1"/>
      <c r="D116" s="1"/>
      <c r="E116" s="32"/>
      <c r="F116" s="33"/>
      <c r="G116" s="1"/>
      <c r="H116" s="1"/>
      <c r="I116" s="1"/>
      <c r="J116" s="1"/>
      <c r="K116" s="1"/>
      <c r="L116" s="1"/>
      <c r="M116" s="1"/>
      <c r="N116" s="1"/>
    </row>
    <row r="117" spans="1:14" ht="15" customHeight="1" x14ac:dyDescent="0.2">
      <c r="A117" s="1"/>
    </row>
  </sheetData>
  <mergeCells count="172">
    <mergeCell ref="B2:G3"/>
    <mergeCell ref="H2:I4"/>
    <mergeCell ref="B5:C5"/>
    <mergeCell ref="B6:C6"/>
    <mergeCell ref="E6:G6"/>
    <mergeCell ref="B7:C7"/>
    <mergeCell ref="E7:G7"/>
    <mergeCell ref="B11:C11"/>
    <mergeCell ref="E11:G11"/>
    <mergeCell ref="B12:C12"/>
    <mergeCell ref="E12:G12"/>
    <mergeCell ref="B15:C15"/>
    <mergeCell ref="D15:E15"/>
    <mergeCell ref="B8:C8"/>
    <mergeCell ref="E8:G8"/>
    <mergeCell ref="B9:C9"/>
    <mergeCell ref="E9:G9"/>
    <mergeCell ref="B10:C10"/>
    <mergeCell ref="E10:G10"/>
    <mergeCell ref="B19:C19"/>
    <mergeCell ref="D19:E19"/>
    <mergeCell ref="B20:C20"/>
    <mergeCell ref="D20:E20"/>
    <mergeCell ref="B21:C21"/>
    <mergeCell ref="D21:E21"/>
    <mergeCell ref="B16:C16"/>
    <mergeCell ref="D16:E16"/>
    <mergeCell ref="B17:C17"/>
    <mergeCell ref="D17:E17"/>
    <mergeCell ref="B18:C18"/>
    <mergeCell ref="D18:E18"/>
    <mergeCell ref="B27:C27"/>
    <mergeCell ref="D27:E27"/>
    <mergeCell ref="B28:C28"/>
    <mergeCell ref="D28:E28"/>
    <mergeCell ref="B29:C29"/>
    <mergeCell ref="D29:E29"/>
    <mergeCell ref="B22:C22"/>
    <mergeCell ref="D22:E22"/>
    <mergeCell ref="B23:C23"/>
    <mergeCell ref="D23:E23"/>
    <mergeCell ref="B25:C25"/>
    <mergeCell ref="B26:C26"/>
    <mergeCell ref="D26:E26"/>
    <mergeCell ref="B33:C33"/>
    <mergeCell ref="D33:E33"/>
    <mergeCell ref="B34:C34"/>
    <mergeCell ref="D34:E34"/>
    <mergeCell ref="B35:C35"/>
    <mergeCell ref="D35:E35"/>
    <mergeCell ref="B30:C30"/>
    <mergeCell ref="D30:E30"/>
    <mergeCell ref="B31:C31"/>
    <mergeCell ref="D31:E31"/>
    <mergeCell ref="B32:C32"/>
    <mergeCell ref="D32:E32"/>
    <mergeCell ref="D40:E40"/>
    <mergeCell ref="B95:C95"/>
    <mergeCell ref="B96:C96"/>
    <mergeCell ref="D96:E96"/>
    <mergeCell ref="B36:C36"/>
    <mergeCell ref="D36:E36"/>
    <mergeCell ref="B37:C37"/>
    <mergeCell ref="D37:E37"/>
    <mergeCell ref="B38:C38"/>
    <mergeCell ref="D38:E38"/>
    <mergeCell ref="J99:N99"/>
    <mergeCell ref="B100:C100"/>
    <mergeCell ref="D100:E100"/>
    <mergeCell ref="B101:C101"/>
    <mergeCell ref="D101:E101"/>
    <mergeCell ref="B102:E102"/>
    <mergeCell ref="B97:C97"/>
    <mergeCell ref="D97:E97"/>
    <mergeCell ref="B98:C98"/>
    <mergeCell ref="D98:E98"/>
    <mergeCell ref="B99:C99"/>
    <mergeCell ref="D99:E99"/>
    <mergeCell ref="B106:F106"/>
    <mergeCell ref="B110:N111"/>
    <mergeCell ref="B113:C113"/>
    <mergeCell ref="B115:C115"/>
    <mergeCell ref="B103:C103"/>
    <mergeCell ref="D103:E103"/>
    <mergeCell ref="B104:C104"/>
    <mergeCell ref="D104:E104"/>
    <mergeCell ref="B105:C105"/>
    <mergeCell ref="D105:F105"/>
    <mergeCell ref="B93:C93"/>
    <mergeCell ref="D93:E93"/>
    <mergeCell ref="B87:C87"/>
    <mergeCell ref="D87:E87"/>
    <mergeCell ref="B88:C88"/>
    <mergeCell ref="B57:C57"/>
    <mergeCell ref="D57:E57"/>
    <mergeCell ref="B58:C58"/>
    <mergeCell ref="D58:E58"/>
    <mergeCell ref="B39:G39"/>
    <mergeCell ref="D52:E52"/>
    <mergeCell ref="B52:C52"/>
    <mergeCell ref="B55:C55"/>
    <mergeCell ref="D55:E55"/>
    <mergeCell ref="B56:C56"/>
    <mergeCell ref="D56:E56"/>
    <mergeCell ref="B43:C43"/>
    <mergeCell ref="B49:C49"/>
    <mergeCell ref="B48:C48"/>
    <mergeCell ref="B47:C47"/>
    <mergeCell ref="B46:C46"/>
    <mergeCell ref="B45:C45"/>
    <mergeCell ref="B44:C44"/>
    <mergeCell ref="D43:E43"/>
    <mergeCell ref="D44:E44"/>
    <mergeCell ref="D45:E45"/>
    <mergeCell ref="D46:E46"/>
    <mergeCell ref="D47:E47"/>
    <mergeCell ref="D48:E48"/>
    <mergeCell ref="D49:E49"/>
    <mergeCell ref="B50:C50"/>
    <mergeCell ref="D50:E50"/>
    <mergeCell ref="B40:C40"/>
    <mergeCell ref="B63:C63"/>
    <mergeCell ref="D63:E63"/>
    <mergeCell ref="B65:C65"/>
    <mergeCell ref="D65:E65"/>
    <mergeCell ref="B62:C62"/>
    <mergeCell ref="D62:E62"/>
    <mergeCell ref="B59:C59"/>
    <mergeCell ref="D59:E59"/>
    <mergeCell ref="B60:C60"/>
    <mergeCell ref="D60:E60"/>
    <mergeCell ref="B61:C61"/>
    <mergeCell ref="D61:E61"/>
    <mergeCell ref="B71:C71"/>
    <mergeCell ref="D71:E71"/>
    <mergeCell ref="B72:C72"/>
    <mergeCell ref="D72:E72"/>
    <mergeCell ref="B73:C73"/>
    <mergeCell ref="D73:E73"/>
    <mergeCell ref="B68:C68"/>
    <mergeCell ref="D68:E68"/>
    <mergeCell ref="B69:C69"/>
    <mergeCell ref="D69:E69"/>
    <mergeCell ref="B70:C70"/>
    <mergeCell ref="D70:E70"/>
    <mergeCell ref="B90:C90"/>
    <mergeCell ref="D90:E90"/>
    <mergeCell ref="B91:C91"/>
    <mergeCell ref="D91:E91"/>
    <mergeCell ref="B78:C78"/>
    <mergeCell ref="D78:E78"/>
    <mergeCell ref="B81:C81"/>
    <mergeCell ref="D81:E81"/>
    <mergeCell ref="B74:C74"/>
    <mergeCell ref="D74:E74"/>
    <mergeCell ref="B75:C75"/>
    <mergeCell ref="D75:E75"/>
    <mergeCell ref="B76:C76"/>
    <mergeCell ref="D76:E76"/>
    <mergeCell ref="B85:C85"/>
    <mergeCell ref="D85:E85"/>
    <mergeCell ref="B86:C86"/>
    <mergeCell ref="D86:E86"/>
    <mergeCell ref="D84:E84"/>
    <mergeCell ref="B84:C84"/>
    <mergeCell ref="B82:C82"/>
    <mergeCell ref="B83:C83"/>
    <mergeCell ref="D82:E82"/>
    <mergeCell ref="D83:E83"/>
    <mergeCell ref="D88:E88"/>
    <mergeCell ref="B89:C89"/>
    <mergeCell ref="D89:E89"/>
  </mergeCells>
  <pageMargins left="0.7" right="0.7" top="0.75" bottom="0.75"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workbookViewId="0">
      <selection activeCell="G51" sqref="G51"/>
    </sheetView>
  </sheetViews>
  <sheetFormatPr defaultRowHeight="15" x14ac:dyDescent="0.25"/>
  <cols>
    <col min="1" max="1" width="3.140625" style="87" customWidth="1"/>
    <col min="2" max="2" width="25.85546875" style="87" customWidth="1"/>
    <col min="3" max="3" width="11.140625" style="87" customWidth="1"/>
    <col min="4" max="4" width="9.140625" style="87"/>
    <col min="5" max="5" width="4.140625" style="87" customWidth="1"/>
    <col min="6" max="6" width="23.85546875" style="87" customWidth="1"/>
    <col min="7" max="7" width="9.7109375" style="87" customWidth="1"/>
    <col min="8" max="8" width="4.28515625" style="87" customWidth="1"/>
    <col min="9" max="9" width="14.42578125" style="87" customWidth="1"/>
    <col min="10" max="10" width="6.42578125" style="87" customWidth="1"/>
    <col min="11" max="11" width="4.28515625" style="87" customWidth="1"/>
    <col min="12" max="12" width="21.5703125" style="87" customWidth="1"/>
    <col min="13" max="13" width="9.140625" style="87"/>
    <col min="14" max="14" width="11.5703125" style="87" customWidth="1"/>
    <col min="15" max="15" width="10" style="87" customWidth="1"/>
    <col min="16" max="16" width="4.140625" style="87" customWidth="1"/>
    <col min="17" max="17" width="24" style="87" customWidth="1"/>
    <col min="18" max="18" width="9.140625" style="87"/>
    <col min="19" max="19" width="11.42578125" style="87" customWidth="1"/>
    <col min="20" max="20" width="9.85546875" style="87" customWidth="1"/>
    <col min="21" max="16384" width="9.140625" style="87"/>
  </cols>
  <sheetData>
    <row r="1" spans="2:21" ht="18.75" x14ac:dyDescent="0.3">
      <c r="B1" s="85" t="s">
        <v>93</v>
      </c>
      <c r="C1" s="86"/>
      <c r="F1" s="88" t="s">
        <v>94</v>
      </c>
      <c r="G1" s="89"/>
      <c r="I1" s="306" t="s">
        <v>95</v>
      </c>
      <c r="J1" s="306"/>
      <c r="K1" s="306"/>
      <c r="L1" s="306"/>
      <c r="M1" s="306"/>
      <c r="N1" s="306"/>
      <c r="O1" s="306"/>
      <c r="P1" s="306"/>
      <c r="Q1" s="306"/>
      <c r="R1" s="306"/>
      <c r="S1" s="306"/>
      <c r="T1" s="306"/>
    </row>
    <row r="2" spans="2:21" ht="30" x14ac:dyDescent="0.25">
      <c r="B2" s="90" t="s">
        <v>96</v>
      </c>
      <c r="C2" s="91" t="s">
        <v>97</v>
      </c>
      <c r="F2" s="90" t="s">
        <v>98</v>
      </c>
      <c r="G2" s="91" t="s">
        <v>97</v>
      </c>
      <c r="I2" s="119" t="s">
        <v>189</v>
      </c>
      <c r="J2" s="120" t="s">
        <v>25</v>
      </c>
      <c r="L2" s="92" t="s">
        <v>99</v>
      </c>
      <c r="M2" s="90" t="s">
        <v>96</v>
      </c>
      <c r="N2" s="90" t="s">
        <v>97</v>
      </c>
      <c r="O2" s="90" t="s">
        <v>100</v>
      </c>
      <c r="Q2" s="92" t="s">
        <v>101</v>
      </c>
      <c r="R2" s="90" t="s">
        <v>96</v>
      </c>
      <c r="S2" s="90" t="s">
        <v>97</v>
      </c>
      <c r="T2" s="90" t="s">
        <v>100</v>
      </c>
    </row>
    <row r="3" spans="2:21" x14ac:dyDescent="0.25">
      <c r="B3" s="93">
        <v>3000</v>
      </c>
      <c r="C3" s="94">
        <v>7.8E-2</v>
      </c>
      <c r="F3" s="95" t="s">
        <v>102</v>
      </c>
      <c r="G3" s="94">
        <v>0.49</v>
      </c>
      <c r="I3" s="121" t="s">
        <v>190</v>
      </c>
      <c r="J3" s="122">
        <v>30</v>
      </c>
      <c r="L3" s="95" t="s">
        <v>103</v>
      </c>
      <c r="M3" s="95">
        <v>25</v>
      </c>
      <c r="N3" s="95">
        <v>0.89</v>
      </c>
      <c r="O3" s="95">
        <v>22.25</v>
      </c>
      <c r="Q3" s="95" t="s">
        <v>103</v>
      </c>
      <c r="R3" s="95">
        <v>25</v>
      </c>
      <c r="S3" s="95">
        <v>0.89</v>
      </c>
      <c r="T3" s="95">
        <v>22.25</v>
      </c>
    </row>
    <row r="4" spans="2:21" x14ac:dyDescent="0.25">
      <c r="B4" s="93">
        <v>2500</v>
      </c>
      <c r="C4" s="94">
        <v>9.7000000000000003E-2</v>
      </c>
      <c r="F4" s="95" t="s">
        <v>104</v>
      </c>
      <c r="G4" s="94">
        <v>0.89</v>
      </c>
      <c r="I4" s="121" t="s">
        <v>191</v>
      </c>
      <c r="J4" s="122">
        <v>1</v>
      </c>
      <c r="L4" s="95" t="s">
        <v>105</v>
      </c>
      <c r="M4" s="95">
        <v>2</v>
      </c>
      <c r="N4" s="95">
        <v>5</v>
      </c>
      <c r="O4" s="95">
        <v>10</v>
      </c>
      <c r="Q4" s="95" t="s">
        <v>106</v>
      </c>
      <c r="R4" s="95">
        <v>15</v>
      </c>
      <c r="S4" s="95">
        <v>0.6</v>
      </c>
      <c r="T4" s="95">
        <v>9</v>
      </c>
      <c r="U4" s="87">
        <f>R4*S4</f>
        <v>9</v>
      </c>
    </row>
    <row r="5" spans="2:21" x14ac:dyDescent="0.25">
      <c r="B5" s="93">
        <v>2000</v>
      </c>
      <c r="C5" s="94">
        <v>0.1</v>
      </c>
      <c r="F5" s="95" t="s">
        <v>107</v>
      </c>
      <c r="G5" s="94">
        <v>1.29</v>
      </c>
      <c r="I5" s="121" t="s">
        <v>192</v>
      </c>
      <c r="J5" s="122">
        <v>1</v>
      </c>
      <c r="L5" s="95" t="s">
        <v>108</v>
      </c>
      <c r="M5" s="95">
        <v>1</v>
      </c>
      <c r="N5" s="95">
        <v>6</v>
      </c>
      <c r="O5" s="95">
        <v>6</v>
      </c>
      <c r="Q5" s="95" t="s">
        <v>109</v>
      </c>
      <c r="R5" s="95">
        <v>2</v>
      </c>
      <c r="S5" s="95">
        <v>8</v>
      </c>
      <c r="T5" s="95">
        <v>16</v>
      </c>
    </row>
    <row r="6" spans="2:21" x14ac:dyDescent="0.25">
      <c r="B6" s="95" t="s">
        <v>110</v>
      </c>
      <c r="C6" s="94">
        <v>9.2999999999999999E-2</v>
      </c>
      <c r="F6" s="95"/>
      <c r="G6" s="94"/>
      <c r="I6" s="121" t="s">
        <v>193</v>
      </c>
      <c r="J6" s="122">
        <v>1</v>
      </c>
      <c r="L6" s="95" t="s">
        <v>111</v>
      </c>
      <c r="M6" s="95">
        <v>1</v>
      </c>
      <c r="N6" s="95">
        <v>4</v>
      </c>
      <c r="O6" s="95">
        <v>4</v>
      </c>
      <c r="Q6" s="95" t="s">
        <v>112</v>
      </c>
      <c r="R6" s="95">
        <v>1</v>
      </c>
      <c r="S6" s="95">
        <v>9</v>
      </c>
      <c r="T6" s="95">
        <v>9</v>
      </c>
    </row>
    <row r="7" spans="2:21" x14ac:dyDescent="0.25">
      <c r="B7" s="93">
        <v>1500</v>
      </c>
      <c r="C7" s="94">
        <v>0.13</v>
      </c>
      <c r="F7" s="95" t="s">
        <v>113</v>
      </c>
      <c r="G7" s="94">
        <v>5</v>
      </c>
      <c r="I7" s="121" t="s">
        <v>194</v>
      </c>
      <c r="J7" s="122">
        <v>1</v>
      </c>
      <c r="L7" s="95" t="s">
        <v>114</v>
      </c>
      <c r="M7" s="95">
        <v>1</v>
      </c>
      <c r="N7" s="95">
        <v>9</v>
      </c>
      <c r="O7" s="95">
        <v>9</v>
      </c>
      <c r="Q7" s="95" t="s">
        <v>115</v>
      </c>
      <c r="R7" s="95">
        <v>1</v>
      </c>
      <c r="S7" s="95">
        <v>5</v>
      </c>
      <c r="T7" s="95">
        <v>5</v>
      </c>
    </row>
    <row r="8" spans="2:21" x14ac:dyDescent="0.25">
      <c r="B8" s="93">
        <v>1000</v>
      </c>
      <c r="C8" s="94">
        <v>0.18</v>
      </c>
      <c r="F8" s="95" t="s">
        <v>116</v>
      </c>
      <c r="G8" s="94">
        <v>8</v>
      </c>
      <c r="I8" s="121" t="s">
        <v>195</v>
      </c>
      <c r="J8" s="122">
        <v>1</v>
      </c>
      <c r="L8" s="95" t="s">
        <v>117</v>
      </c>
      <c r="M8" s="95">
        <v>1</v>
      </c>
      <c r="N8" s="95">
        <v>1</v>
      </c>
      <c r="O8" s="95">
        <v>1</v>
      </c>
      <c r="Q8" s="95" t="s">
        <v>114</v>
      </c>
      <c r="R8" s="95">
        <v>1</v>
      </c>
      <c r="S8" s="95">
        <v>9</v>
      </c>
      <c r="T8" s="95">
        <v>9</v>
      </c>
    </row>
    <row r="9" spans="2:21" x14ac:dyDescent="0.25">
      <c r="B9" s="95">
        <v>500</v>
      </c>
      <c r="C9" s="94">
        <v>0.21</v>
      </c>
      <c r="F9" s="95" t="s">
        <v>118</v>
      </c>
      <c r="G9" s="94">
        <v>12</v>
      </c>
      <c r="I9" s="118" t="s">
        <v>196</v>
      </c>
      <c r="J9" s="105">
        <v>9.9</v>
      </c>
      <c r="L9" s="105" t="s">
        <v>165</v>
      </c>
      <c r="M9" s="106">
        <v>0.18</v>
      </c>
      <c r="N9" s="105"/>
      <c r="O9" s="105">
        <v>43</v>
      </c>
      <c r="Q9" s="95" t="s">
        <v>117</v>
      </c>
      <c r="R9" s="95">
        <v>1</v>
      </c>
      <c r="S9" s="95">
        <v>1</v>
      </c>
      <c r="T9" s="95">
        <v>1</v>
      </c>
    </row>
    <row r="10" spans="2:21" x14ac:dyDescent="0.25">
      <c r="B10" s="95">
        <v>300</v>
      </c>
      <c r="C10" s="94">
        <v>0.28999999999999998</v>
      </c>
      <c r="F10" s="95"/>
      <c r="G10" s="94"/>
      <c r="I10" s="126" t="s">
        <v>201</v>
      </c>
      <c r="Q10" s="105" t="s">
        <v>166</v>
      </c>
      <c r="R10" s="106">
        <v>0.24</v>
      </c>
      <c r="S10" s="105"/>
      <c r="T10" s="105">
        <v>54</v>
      </c>
    </row>
    <row r="11" spans="2:21" x14ac:dyDescent="0.25">
      <c r="B11" s="95"/>
      <c r="C11" s="94"/>
      <c r="F11" s="95" t="s">
        <v>119</v>
      </c>
      <c r="G11" s="94">
        <v>6</v>
      </c>
    </row>
    <row r="12" spans="2:21" ht="30" x14ac:dyDescent="0.25">
      <c r="B12" s="90" t="s">
        <v>122</v>
      </c>
      <c r="C12" s="91" t="s">
        <v>97</v>
      </c>
      <c r="F12" s="95" t="s">
        <v>123</v>
      </c>
      <c r="G12" s="94">
        <v>9</v>
      </c>
      <c r="I12" s="119" t="s">
        <v>197</v>
      </c>
      <c r="J12" s="123" t="s">
        <v>25</v>
      </c>
      <c r="L12" s="92" t="s">
        <v>120</v>
      </c>
      <c r="M12" s="90" t="s">
        <v>96</v>
      </c>
      <c r="N12" s="90" t="s">
        <v>97</v>
      </c>
      <c r="O12" s="90" t="s">
        <v>100</v>
      </c>
      <c r="Q12" s="92" t="s">
        <v>121</v>
      </c>
      <c r="R12" s="90" t="s">
        <v>96</v>
      </c>
      <c r="S12" s="90" t="s">
        <v>97</v>
      </c>
      <c r="T12" s="90" t="s">
        <v>100</v>
      </c>
    </row>
    <row r="13" spans="2:21" x14ac:dyDescent="0.25">
      <c r="B13" s="95" t="s">
        <v>125</v>
      </c>
      <c r="C13" s="94">
        <v>7.0000000000000007E-2</v>
      </c>
      <c r="F13" s="95" t="s">
        <v>126</v>
      </c>
      <c r="G13" s="94">
        <v>13</v>
      </c>
      <c r="I13" s="121" t="s">
        <v>190</v>
      </c>
      <c r="J13" s="122">
        <v>30</v>
      </c>
      <c r="L13" s="148" t="s">
        <v>107</v>
      </c>
      <c r="M13" s="95">
        <v>25</v>
      </c>
      <c r="N13" s="95">
        <v>1.29</v>
      </c>
      <c r="O13" s="95">
        <v>32.25</v>
      </c>
      <c r="Q13" s="95" t="s">
        <v>124</v>
      </c>
      <c r="R13" s="95">
        <v>25</v>
      </c>
      <c r="S13" s="95">
        <v>1.5</v>
      </c>
      <c r="T13" s="95">
        <v>37.5</v>
      </c>
    </row>
    <row r="14" spans="2:21" x14ac:dyDescent="0.25">
      <c r="B14" s="95" t="s">
        <v>128</v>
      </c>
      <c r="C14" s="94">
        <v>0.05</v>
      </c>
      <c r="F14" s="95"/>
      <c r="G14" s="94"/>
      <c r="I14" s="121" t="s">
        <v>191</v>
      </c>
      <c r="J14" s="122">
        <v>1</v>
      </c>
      <c r="L14" s="95" t="s">
        <v>106</v>
      </c>
      <c r="M14" s="95">
        <v>15</v>
      </c>
      <c r="N14" s="95">
        <v>0.6</v>
      </c>
      <c r="O14" s="95">
        <v>9</v>
      </c>
      <c r="Q14" s="95" t="s">
        <v>127</v>
      </c>
      <c r="R14" s="95">
        <v>25</v>
      </c>
      <c r="S14" s="95">
        <v>0.9</v>
      </c>
      <c r="T14" s="95">
        <v>22.5</v>
      </c>
    </row>
    <row r="15" spans="2:21" x14ac:dyDescent="0.25">
      <c r="B15" s="95" t="s">
        <v>129</v>
      </c>
      <c r="C15" s="94">
        <v>0.03</v>
      </c>
      <c r="F15" s="95" t="s">
        <v>130</v>
      </c>
      <c r="G15" s="94">
        <v>4</v>
      </c>
      <c r="I15" s="121" t="s">
        <v>192</v>
      </c>
      <c r="J15" s="122">
        <v>1</v>
      </c>
      <c r="L15" s="148" t="s">
        <v>118</v>
      </c>
      <c r="M15" s="95">
        <v>2</v>
      </c>
      <c r="N15" s="95">
        <v>12</v>
      </c>
      <c r="O15" s="95">
        <v>24</v>
      </c>
      <c r="Q15" s="95" t="s">
        <v>107</v>
      </c>
      <c r="R15" s="95">
        <v>25</v>
      </c>
      <c r="S15" s="95">
        <v>1.29</v>
      </c>
      <c r="T15" s="95">
        <v>32.25</v>
      </c>
    </row>
    <row r="16" spans="2:21" x14ac:dyDescent="0.25">
      <c r="B16" s="95"/>
      <c r="C16" s="94"/>
      <c r="F16" s="95" t="s">
        <v>131</v>
      </c>
      <c r="G16" s="94">
        <v>5</v>
      </c>
      <c r="I16" s="121" t="s">
        <v>198</v>
      </c>
      <c r="J16" s="122">
        <v>1</v>
      </c>
      <c r="L16" s="95" t="s">
        <v>126</v>
      </c>
      <c r="M16" s="95">
        <v>1</v>
      </c>
      <c r="N16" s="95">
        <v>13</v>
      </c>
      <c r="O16" s="95">
        <v>13</v>
      </c>
      <c r="Q16" s="95" t="s">
        <v>106</v>
      </c>
      <c r="R16" s="95">
        <v>15</v>
      </c>
      <c r="S16" s="95">
        <v>0.6</v>
      </c>
      <c r="T16" s="95">
        <v>9</v>
      </c>
    </row>
    <row r="17" spans="2:20" x14ac:dyDescent="0.25">
      <c r="B17" s="95" t="s">
        <v>133</v>
      </c>
      <c r="C17" s="94" t="s">
        <v>134</v>
      </c>
      <c r="F17" s="95" t="s">
        <v>132</v>
      </c>
      <c r="G17" s="94">
        <v>7</v>
      </c>
      <c r="I17" s="121" t="s">
        <v>199</v>
      </c>
      <c r="J17" s="122">
        <v>1</v>
      </c>
      <c r="L17" s="95" t="s">
        <v>132</v>
      </c>
      <c r="M17" s="95">
        <v>1</v>
      </c>
      <c r="N17" s="95">
        <v>7</v>
      </c>
      <c r="O17" s="95">
        <v>7</v>
      </c>
      <c r="Q17" s="95" t="s">
        <v>118</v>
      </c>
      <c r="R17" s="95">
        <v>2</v>
      </c>
      <c r="S17" s="95">
        <v>12</v>
      </c>
      <c r="T17" s="95">
        <v>24</v>
      </c>
    </row>
    <row r="18" spans="2:20" x14ac:dyDescent="0.25">
      <c r="B18" s="96"/>
      <c r="F18" s="95"/>
      <c r="G18" s="94"/>
      <c r="I18" s="121" t="s">
        <v>57</v>
      </c>
      <c r="J18" s="122">
        <v>20</v>
      </c>
      <c r="L18" s="95" t="s">
        <v>114</v>
      </c>
      <c r="M18" s="95">
        <v>1</v>
      </c>
      <c r="N18" s="95">
        <v>9</v>
      </c>
      <c r="O18" s="95">
        <v>9</v>
      </c>
      <c r="Q18" s="95" t="s">
        <v>126</v>
      </c>
      <c r="R18" s="95">
        <v>1</v>
      </c>
      <c r="S18" s="95">
        <v>13</v>
      </c>
      <c r="T18" s="95">
        <v>13</v>
      </c>
    </row>
    <row r="19" spans="2:20" ht="18.75" x14ac:dyDescent="0.25">
      <c r="B19" s="97" t="s">
        <v>135</v>
      </c>
      <c r="C19" s="98"/>
      <c r="D19" s="98"/>
      <c r="F19" s="95" t="s">
        <v>114</v>
      </c>
      <c r="G19" s="94">
        <v>9</v>
      </c>
      <c r="I19" s="121" t="s">
        <v>200</v>
      </c>
      <c r="J19" s="122">
        <v>2</v>
      </c>
      <c r="L19" s="95" t="s">
        <v>117</v>
      </c>
      <c r="M19" s="95">
        <v>1</v>
      </c>
      <c r="N19" s="95">
        <v>1</v>
      </c>
      <c r="O19" s="95">
        <v>1</v>
      </c>
      <c r="Q19" s="95" t="s">
        <v>132</v>
      </c>
      <c r="R19" s="95">
        <v>1</v>
      </c>
      <c r="S19" s="95">
        <v>7</v>
      </c>
      <c r="T19" s="95">
        <v>7</v>
      </c>
    </row>
    <row r="20" spans="2:20" x14ac:dyDescent="0.25">
      <c r="B20" s="90" t="s">
        <v>98</v>
      </c>
      <c r="C20" s="309" t="s">
        <v>136</v>
      </c>
      <c r="D20" s="309"/>
      <c r="F20" s="95" t="s">
        <v>117</v>
      </c>
      <c r="G20" s="94">
        <v>1.5</v>
      </c>
      <c r="I20" s="121" t="s">
        <v>193</v>
      </c>
      <c r="J20" s="122">
        <v>1</v>
      </c>
      <c r="L20" s="105" t="s">
        <v>167</v>
      </c>
      <c r="M20" s="106">
        <v>0.28000000000000003</v>
      </c>
      <c r="N20" s="105"/>
      <c r="O20" s="105">
        <v>69</v>
      </c>
      <c r="Q20" s="95" t="s">
        <v>114</v>
      </c>
      <c r="R20" s="95">
        <v>1</v>
      </c>
      <c r="S20" s="95">
        <v>9</v>
      </c>
      <c r="T20" s="95">
        <v>9</v>
      </c>
    </row>
    <row r="21" spans="2:20" ht="30" x14ac:dyDescent="0.25">
      <c r="B21" s="90"/>
      <c r="C21" s="91" t="s">
        <v>137</v>
      </c>
      <c r="D21" s="91" t="s">
        <v>138</v>
      </c>
      <c r="I21" s="121" t="s">
        <v>194</v>
      </c>
      <c r="J21" s="122">
        <v>1</v>
      </c>
      <c r="Q21" s="95" t="s">
        <v>117</v>
      </c>
      <c r="R21" s="95">
        <v>1</v>
      </c>
      <c r="S21" s="95">
        <v>1</v>
      </c>
      <c r="T21" s="95">
        <v>1</v>
      </c>
    </row>
    <row r="22" spans="2:20" ht="18.75" x14ac:dyDescent="0.25">
      <c r="B22" s="95" t="s">
        <v>139</v>
      </c>
      <c r="C22" s="94">
        <v>49.9</v>
      </c>
      <c r="D22" s="94">
        <v>44.9</v>
      </c>
      <c r="F22" s="99" t="s">
        <v>140</v>
      </c>
      <c r="G22" s="100"/>
      <c r="I22" s="121" t="s">
        <v>195</v>
      </c>
      <c r="J22" s="122">
        <v>1</v>
      </c>
      <c r="Q22" s="105" t="s">
        <v>168</v>
      </c>
      <c r="R22" s="106">
        <v>0.44</v>
      </c>
      <c r="S22" s="105"/>
      <c r="T22" s="105">
        <v>87</v>
      </c>
    </row>
    <row r="23" spans="2:20" ht="30.75" customHeight="1" x14ac:dyDescent="0.25">
      <c r="B23" s="95" t="s">
        <v>141</v>
      </c>
      <c r="C23" s="94">
        <v>59.9</v>
      </c>
      <c r="D23" s="94">
        <v>54.9</v>
      </c>
      <c r="F23" s="90" t="s">
        <v>98</v>
      </c>
      <c r="G23" s="91" t="s">
        <v>97</v>
      </c>
      <c r="I23" s="124" t="s">
        <v>196</v>
      </c>
      <c r="J23" s="125">
        <v>14.9</v>
      </c>
    </row>
    <row r="24" spans="2:20" x14ac:dyDescent="0.25">
      <c r="B24" s="95" t="s">
        <v>142</v>
      </c>
      <c r="C24" s="94">
        <v>69.900000000000006</v>
      </c>
      <c r="D24" s="94">
        <v>64.900000000000006</v>
      </c>
      <c r="F24" s="95" t="s">
        <v>143</v>
      </c>
      <c r="G24" s="94">
        <v>0.6</v>
      </c>
      <c r="I24" s="126" t="s">
        <v>201</v>
      </c>
    </row>
    <row r="25" spans="2:20" x14ac:dyDescent="0.25">
      <c r="B25" s="310"/>
      <c r="C25" s="310"/>
      <c r="D25" s="310"/>
      <c r="F25" s="95" t="s">
        <v>124</v>
      </c>
      <c r="G25" s="94">
        <v>1.5</v>
      </c>
    </row>
    <row r="26" spans="2:20" x14ac:dyDescent="0.25">
      <c r="B26" s="95" t="s">
        <v>144</v>
      </c>
      <c r="C26" s="310" t="s">
        <v>145</v>
      </c>
      <c r="D26" s="310"/>
      <c r="F26" s="95" t="s">
        <v>127</v>
      </c>
      <c r="G26" s="94">
        <v>2</v>
      </c>
    </row>
    <row r="27" spans="2:20" x14ac:dyDescent="0.25">
      <c r="B27" s="95" t="s">
        <v>146</v>
      </c>
      <c r="C27" s="310" t="s">
        <v>145</v>
      </c>
      <c r="D27" s="310"/>
      <c r="F27" s="95" t="s">
        <v>147</v>
      </c>
      <c r="G27" s="94">
        <v>0.9</v>
      </c>
    </row>
    <row r="28" spans="2:20" x14ac:dyDescent="0.25">
      <c r="B28" s="96"/>
    </row>
    <row r="29" spans="2:20" ht="18.75" x14ac:dyDescent="0.25">
      <c r="B29" s="101" t="s">
        <v>148</v>
      </c>
      <c r="C29" s="102"/>
    </row>
    <row r="30" spans="2:20" x14ac:dyDescent="0.25">
      <c r="B30" s="90" t="s">
        <v>98</v>
      </c>
      <c r="C30" s="90" t="s">
        <v>97</v>
      </c>
    </row>
    <row r="31" spans="2:20" x14ac:dyDescent="0.25">
      <c r="B31" s="95" t="s">
        <v>149</v>
      </c>
      <c r="C31" s="95">
        <v>1.95</v>
      </c>
    </row>
    <row r="32" spans="2:20" x14ac:dyDescent="0.25">
      <c r="B32" s="95" t="s">
        <v>150</v>
      </c>
      <c r="C32" s="95">
        <v>1.95</v>
      </c>
    </row>
    <row r="33" spans="2:5" x14ac:dyDescent="0.25">
      <c r="B33" s="95" t="s">
        <v>151</v>
      </c>
      <c r="C33" s="95">
        <v>1.95</v>
      </c>
      <c r="E33" s="103"/>
    </row>
    <row r="34" spans="2:5" x14ac:dyDescent="0.25">
      <c r="B34" s="95" t="s">
        <v>152</v>
      </c>
      <c r="C34" s="95">
        <v>1.95</v>
      </c>
      <c r="E34" s="103"/>
    </row>
    <row r="35" spans="2:5" x14ac:dyDescent="0.25">
      <c r="B35" s="95" t="s">
        <v>153</v>
      </c>
      <c r="C35" s="95">
        <v>2.35</v>
      </c>
      <c r="E35" s="104"/>
    </row>
    <row r="36" spans="2:5" x14ac:dyDescent="0.25">
      <c r="B36" s="95" t="s">
        <v>154</v>
      </c>
      <c r="C36" s="95">
        <v>2.35</v>
      </c>
      <c r="E36" s="104"/>
    </row>
    <row r="37" spans="2:5" x14ac:dyDescent="0.25">
      <c r="B37" s="95" t="s">
        <v>155</v>
      </c>
      <c r="C37" s="95">
        <v>2.35</v>
      </c>
      <c r="E37" s="104"/>
    </row>
    <row r="38" spans="2:5" x14ac:dyDescent="0.25">
      <c r="B38" s="95" t="s">
        <v>156</v>
      </c>
      <c r="C38" s="95">
        <v>2.35</v>
      </c>
      <c r="E38" s="104"/>
    </row>
    <row r="39" spans="2:5" x14ac:dyDescent="0.25">
      <c r="B39" s="95"/>
      <c r="C39" s="95"/>
      <c r="E39" s="104"/>
    </row>
    <row r="40" spans="2:5" x14ac:dyDescent="0.25">
      <c r="B40" s="95" t="s">
        <v>157</v>
      </c>
      <c r="C40" s="95">
        <v>5.5</v>
      </c>
      <c r="E40" s="104"/>
    </row>
    <row r="41" spans="2:5" x14ac:dyDescent="0.25">
      <c r="B41" s="307"/>
      <c r="C41" s="308"/>
    </row>
    <row r="42" spans="2:5" x14ac:dyDescent="0.25">
      <c r="B42" s="90" t="s">
        <v>158</v>
      </c>
      <c r="C42" s="90" t="s">
        <v>159</v>
      </c>
    </row>
    <row r="43" spans="2:5" x14ac:dyDescent="0.25">
      <c r="B43" s="95" t="s">
        <v>160</v>
      </c>
      <c r="C43" s="95">
        <v>1.99</v>
      </c>
    </row>
    <row r="44" spans="2:5" x14ac:dyDescent="0.25">
      <c r="B44" s="95" t="s">
        <v>161</v>
      </c>
      <c r="C44" s="95">
        <v>5.5</v>
      </c>
    </row>
    <row r="45" spans="2:5" x14ac:dyDescent="0.25">
      <c r="B45" s="307"/>
      <c r="C45" s="308"/>
    </row>
    <row r="46" spans="2:5" x14ac:dyDescent="0.25">
      <c r="B46" s="90" t="s">
        <v>162</v>
      </c>
      <c r="C46" s="90" t="s">
        <v>97</v>
      </c>
    </row>
    <row r="47" spans="2:5" x14ac:dyDescent="0.25">
      <c r="B47" s="95" t="s">
        <v>163</v>
      </c>
      <c r="C47" s="95">
        <v>1.5</v>
      </c>
    </row>
    <row r="48" spans="2:5" x14ac:dyDescent="0.25">
      <c r="B48" s="95" t="s">
        <v>164</v>
      </c>
      <c r="C48" s="95">
        <v>1.5</v>
      </c>
    </row>
  </sheetData>
  <mergeCells count="7">
    <mergeCell ref="I1:T1"/>
    <mergeCell ref="B45:C45"/>
    <mergeCell ref="C20:D20"/>
    <mergeCell ref="B25:D25"/>
    <mergeCell ref="C26:D26"/>
    <mergeCell ref="C27:D27"/>
    <mergeCell ref="B41:C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5</vt:i4>
      </vt:variant>
    </vt:vector>
  </HeadingPairs>
  <TitlesOfParts>
    <vt:vector size="11" baseType="lpstr">
      <vt:lpstr>objednávka stužky+doplnky</vt:lpstr>
      <vt:lpstr>vyuctovanie</vt:lpstr>
      <vt:lpstr>vyuctovanie (balik I.)</vt:lpstr>
      <vt:lpstr>vyuctovanie (baliky II.)</vt:lpstr>
      <vt:lpstr>vyuctovanie (baliky III.)</vt:lpstr>
      <vt:lpstr>Cenníky</vt:lpstr>
      <vt:lpstr>'objednávka stužky+doplnky'!Oblasť_tlače</vt:lpstr>
      <vt:lpstr>vyuctovanie!Oblasť_tlače</vt:lpstr>
      <vt:lpstr>'vyuctovanie (balik I.)'!Oblasť_tlače</vt:lpstr>
      <vt:lpstr>'vyuctovanie (baliky II.)'!Oblasť_tlače</vt:lpstr>
      <vt:lpstr>'vyuctovanie (baliky III.)'!Oblasť_tlače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2016-02-18T16:53:52Z</cp:lastPrinted>
  <dcterms:created xsi:type="dcterms:W3CDTF">2016-02-18T09:10:11Z</dcterms:created>
  <dcterms:modified xsi:type="dcterms:W3CDTF">2016-03-15T11:23:01Z</dcterms:modified>
</cp:coreProperties>
</file>